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c r="F345" i="9"/>
  <c r="F344" i="9" s="1"/>
  <c r="F343" i="9"/>
  <c r="F342" i="9"/>
  <c r="F341" i="9" s="1"/>
  <c r="M340" i="9"/>
  <c r="L340" i="9"/>
  <c r="F340" i="9" s="1"/>
  <c r="B340" i="9" s="1"/>
  <c r="E340" i="9"/>
  <c r="H339" i="9"/>
  <c r="G339" i="9"/>
  <c r="F339" i="9"/>
  <c r="E339" i="9"/>
  <c r="B339" i="9" s="1"/>
  <c r="F338" i="9"/>
  <c r="F337" i="9"/>
  <c r="F336" i="9"/>
  <c r="F335" i="9"/>
  <c r="H334" i="9"/>
  <c r="G334" i="9"/>
  <c r="F334" i="9"/>
  <c r="E334" i="9"/>
  <c r="B334" i="9" s="1"/>
  <c r="F333" i="9"/>
  <c r="H332" i="9"/>
  <c r="G332" i="9"/>
  <c r="E332" i="9" s="1"/>
  <c r="B332" i="9" s="1"/>
  <c r="F332" i="9"/>
  <c r="H331" i="9"/>
  <c r="E331" i="9" s="1"/>
  <c r="G331" i="9"/>
  <c r="F331" i="9"/>
  <c r="B331" i="9"/>
  <c r="H330" i="9"/>
  <c r="G330" i="9"/>
  <c r="F330" i="9"/>
  <c r="E330" i="9"/>
  <c r="B330" i="9" s="1"/>
  <c r="H329" i="9"/>
  <c r="G329" i="9"/>
  <c r="E329" i="9" s="1"/>
  <c r="F329" i="9"/>
  <c r="H328" i="9"/>
  <c r="G328" i="9"/>
  <c r="E328" i="9" s="1"/>
  <c r="B328" i="9" s="1"/>
  <c r="F328" i="9"/>
  <c r="H327" i="9"/>
  <c r="E327" i="9" s="1"/>
  <c r="B327" i="9" s="1"/>
  <c r="G327" i="9"/>
  <c r="F327" i="9"/>
  <c r="H326" i="9"/>
  <c r="G326" i="9"/>
  <c r="F326" i="9"/>
  <c r="E326" i="9"/>
  <c r="B326" i="9" s="1"/>
  <c r="H325" i="9"/>
  <c r="G325" i="9"/>
  <c r="F325" i="9"/>
  <c r="H324" i="9"/>
  <c r="G324" i="9"/>
  <c r="E324" i="9" s="1"/>
  <c r="B324" i="9" s="1"/>
  <c r="F324" i="9"/>
  <c r="H323" i="9"/>
  <c r="G323" i="9"/>
  <c r="F323" i="9"/>
  <c r="H322" i="9"/>
  <c r="G322" i="9"/>
  <c r="F322" i="9"/>
  <c r="E322" i="9"/>
  <c r="B322" i="9" s="1"/>
  <c r="H321" i="9"/>
  <c r="G321" i="9"/>
  <c r="E321" i="9" s="1"/>
  <c r="F321" i="9"/>
  <c r="H320" i="9"/>
  <c r="G320" i="9"/>
  <c r="E320" i="9" s="1"/>
  <c r="B320" i="9" s="1"/>
  <c r="F320" i="9"/>
  <c r="H319" i="9"/>
  <c r="E319" i="9" s="1"/>
  <c r="B319" i="9" s="1"/>
  <c r="G319" i="9"/>
  <c r="F319" i="9"/>
  <c r="H318" i="9"/>
  <c r="G318" i="9"/>
  <c r="F318" i="9"/>
  <c r="E318" i="9"/>
  <c r="B318" i="9" s="1"/>
  <c r="H317" i="9"/>
  <c r="G317" i="9"/>
  <c r="E317" i="9" s="1"/>
  <c r="F317" i="9"/>
  <c r="H316" i="9"/>
  <c r="G316" i="9"/>
  <c r="E316" i="9" s="1"/>
  <c r="B316" i="9" s="1"/>
  <c r="F316" i="9"/>
  <c r="F315" i="9"/>
  <c r="F314" i="9"/>
  <c r="F313" i="9"/>
  <c r="H312" i="9"/>
  <c r="G312" i="9"/>
  <c r="E312" i="9" s="1"/>
  <c r="B312" i="9" s="1"/>
  <c r="F312" i="9"/>
  <c r="H311" i="9"/>
  <c r="G311" i="9"/>
  <c r="F311" i="9"/>
  <c r="H310" i="9"/>
  <c r="G310" i="9"/>
  <c r="E310" i="9" s="1"/>
  <c r="B310" i="9" s="1"/>
  <c r="F310" i="9"/>
  <c r="F309" i="9"/>
  <c r="F308" i="9"/>
  <c r="H307" i="9"/>
  <c r="E307" i="9" s="1"/>
  <c r="B307" i="9" s="1"/>
  <c r="G307" i="9"/>
  <c r="F307" i="9"/>
  <c r="F306" i="9"/>
  <c r="H305" i="9"/>
  <c r="G305" i="9"/>
  <c r="F305" i="9"/>
  <c r="E305" i="9"/>
  <c r="B305" i="9" s="1"/>
  <c r="H304" i="9"/>
  <c r="G304" i="9"/>
  <c r="E304" i="9" s="1"/>
  <c r="F304" i="9"/>
  <c r="F298" i="9" s="1"/>
  <c r="H303" i="9"/>
  <c r="G303" i="9"/>
  <c r="E303" i="9" s="1"/>
  <c r="B303" i="9" s="1"/>
  <c r="F303" i="9"/>
  <c r="F302" i="9"/>
  <c r="F301" i="9"/>
  <c r="F300" i="9"/>
  <c r="F299" i="9"/>
  <c r="F297" i="9"/>
  <c r="L296" i="9"/>
  <c r="F296" i="9" s="1"/>
  <c r="H296" i="9"/>
  <c r="F295" i="9"/>
  <c r="I294" i="9"/>
  <c r="E294" i="9" s="1"/>
  <c r="H294" i="9"/>
  <c r="F294" i="9"/>
  <c r="E293" i="9"/>
  <c r="M292" i="9"/>
  <c r="L292" i="9"/>
  <c r="F292" i="9" s="1"/>
  <c r="B292" i="9" s="1"/>
  <c r="E292" i="9"/>
  <c r="M291" i="9"/>
  <c r="L291" i="9"/>
  <c r="E291" i="9"/>
  <c r="M290" i="9"/>
  <c r="L290" i="9"/>
  <c r="F290" i="9"/>
  <c r="B290" i="9" s="1"/>
  <c r="E290" i="9"/>
  <c r="M289" i="9"/>
  <c r="L289" i="9"/>
  <c r="F289" i="9" s="1"/>
  <c r="E289" i="9"/>
  <c r="M288" i="9"/>
  <c r="L288" i="9"/>
  <c r="F288" i="9" s="1"/>
  <c r="B288" i="9" s="1"/>
  <c r="E288" i="9"/>
  <c r="M287" i="9"/>
  <c r="L287" i="9"/>
  <c r="E287" i="9"/>
  <c r="M286" i="9"/>
  <c r="F286" i="9" s="1"/>
  <c r="B286" i="9" s="1"/>
  <c r="L286" i="9"/>
  <c r="E286" i="9"/>
  <c r="M285" i="9"/>
  <c r="L285" i="9"/>
  <c r="F285" i="9" s="1"/>
  <c r="E285" i="9"/>
  <c r="M284" i="9"/>
  <c r="L284" i="9"/>
  <c r="F284" i="9" s="1"/>
  <c r="B284" i="9" s="1"/>
  <c r="E284" i="9"/>
  <c r="M283" i="9"/>
  <c r="L283" i="9"/>
  <c r="E283" i="9"/>
  <c r="M282" i="9"/>
  <c r="L282" i="9"/>
  <c r="F282" i="9"/>
  <c r="B282" i="9" s="1"/>
  <c r="E282" i="9"/>
  <c r="M281" i="9"/>
  <c r="L281" i="9"/>
  <c r="F281" i="9" s="1"/>
  <c r="E281" i="9"/>
  <c r="M280" i="9"/>
  <c r="L280" i="9"/>
  <c r="F280" i="9" s="1"/>
  <c r="B280" i="9" s="1"/>
  <c r="E280" i="9"/>
  <c r="M279" i="9"/>
  <c r="L279" i="9"/>
  <c r="E279" i="9"/>
  <c r="M278" i="9"/>
  <c r="F278" i="9" s="1"/>
  <c r="B278" i="9" s="1"/>
  <c r="L278" i="9"/>
  <c r="E278" i="9"/>
  <c r="M277" i="9"/>
  <c r="L277" i="9"/>
  <c r="F277" i="9" s="1"/>
  <c r="E277" i="9"/>
  <c r="M276" i="9"/>
  <c r="L276" i="9"/>
  <c r="F276" i="9" s="1"/>
  <c r="B276" i="9" s="1"/>
  <c r="E276" i="9"/>
  <c r="M275" i="9"/>
  <c r="L275" i="9"/>
  <c r="E275" i="9"/>
  <c r="M274" i="9"/>
  <c r="L274" i="9"/>
  <c r="F274" i="9"/>
  <c r="B274" i="9" s="1"/>
  <c r="E274" i="9"/>
  <c r="M273" i="9"/>
  <c r="L273" i="9"/>
  <c r="F273" i="9" s="1"/>
  <c r="E273" i="9"/>
  <c r="M272" i="9"/>
  <c r="L272" i="9"/>
  <c r="F272" i="9" s="1"/>
  <c r="B272" i="9" s="1"/>
  <c r="E272" i="9"/>
  <c r="M271" i="9"/>
  <c r="L271" i="9"/>
  <c r="E271" i="9"/>
  <c r="M270" i="9"/>
  <c r="F270" i="9" s="1"/>
  <c r="B270" i="9" s="1"/>
  <c r="L270" i="9"/>
  <c r="E270" i="9"/>
  <c r="M269" i="9"/>
  <c r="L269" i="9"/>
  <c r="F269" i="9" s="1"/>
  <c r="E269" i="9"/>
  <c r="M268" i="9"/>
  <c r="L268" i="9"/>
  <c r="F268" i="9" s="1"/>
  <c r="B268" i="9" s="1"/>
  <c r="E268" i="9"/>
  <c r="M267" i="9"/>
  <c r="L267" i="9"/>
  <c r="E267" i="9"/>
  <c r="M266" i="9"/>
  <c r="L266" i="9"/>
  <c r="F266" i="9"/>
  <c r="B266" i="9" s="1"/>
  <c r="E266" i="9"/>
  <c r="M265" i="9"/>
  <c r="L265" i="9"/>
  <c r="F265" i="9" s="1"/>
  <c r="E265" i="9"/>
  <c r="M264" i="9"/>
  <c r="L264" i="9"/>
  <c r="F264" i="9" s="1"/>
  <c r="B264" i="9" s="1"/>
  <c r="E264" i="9"/>
  <c r="M263" i="9"/>
  <c r="L263" i="9"/>
  <c r="E263" i="9"/>
  <c r="M262" i="9"/>
  <c r="F262" i="9" s="1"/>
  <c r="B262" i="9" s="1"/>
  <c r="L262" i="9"/>
  <c r="E262" i="9"/>
  <c r="M261" i="9"/>
  <c r="L261" i="9"/>
  <c r="F261" i="9" s="1"/>
  <c r="E261" i="9"/>
  <c r="M260" i="9"/>
  <c r="L260" i="9"/>
  <c r="F260" i="9" s="1"/>
  <c r="B260" i="9" s="1"/>
  <c r="E260" i="9"/>
  <c r="M259" i="9"/>
  <c r="L259" i="9"/>
  <c r="E259" i="9"/>
  <c r="M258" i="9"/>
  <c r="L258" i="9"/>
  <c r="F258" i="9"/>
  <c r="B258" i="9" s="1"/>
  <c r="E258" i="9"/>
  <c r="M257" i="9"/>
  <c r="L257" i="9"/>
  <c r="F257" i="9" s="1"/>
  <c r="E257" i="9"/>
  <c r="M256" i="9"/>
  <c r="L256" i="9"/>
  <c r="F256" i="9" s="1"/>
  <c r="B256" i="9" s="1"/>
  <c r="E256" i="9"/>
  <c r="M255" i="9"/>
  <c r="L255" i="9"/>
  <c r="E255" i="9"/>
  <c r="M254" i="9"/>
  <c r="F254" i="9" s="1"/>
  <c r="B254" i="9" s="1"/>
  <c r="L254" i="9"/>
  <c r="E254" i="9"/>
  <c r="M253" i="9"/>
  <c r="L253" i="9"/>
  <c r="F253" i="9" s="1"/>
  <c r="E253" i="9"/>
  <c r="M252" i="9"/>
  <c r="L252" i="9"/>
  <c r="F252" i="9" s="1"/>
  <c r="B252" i="9" s="1"/>
  <c r="E252" i="9"/>
  <c r="M251" i="9"/>
  <c r="L251" i="9"/>
  <c r="E251" i="9"/>
  <c r="M250" i="9"/>
  <c r="L250" i="9"/>
  <c r="F250" i="9"/>
  <c r="B250" i="9" s="1"/>
  <c r="E250" i="9"/>
  <c r="M249" i="9"/>
  <c r="L249" i="9"/>
  <c r="F249" i="9" s="1"/>
  <c r="E249" i="9"/>
  <c r="M248" i="9"/>
  <c r="L248" i="9"/>
  <c r="F248" i="9" s="1"/>
  <c r="B248" i="9" s="1"/>
  <c r="E248" i="9"/>
  <c r="M247" i="9"/>
  <c r="L247" i="9"/>
  <c r="E247" i="9"/>
  <c r="M246" i="9"/>
  <c r="F246" i="9" s="1"/>
  <c r="B246" i="9" s="1"/>
  <c r="L246" i="9"/>
  <c r="E246" i="9"/>
  <c r="M245" i="9"/>
  <c r="L245" i="9"/>
  <c r="F245" i="9" s="1"/>
  <c r="E245" i="9"/>
  <c r="M244" i="9"/>
  <c r="L244" i="9"/>
  <c r="F244" i="9" s="1"/>
  <c r="B244" i="9" s="1"/>
  <c r="E244" i="9"/>
  <c r="M243" i="9"/>
  <c r="L243" i="9"/>
  <c r="E243" i="9"/>
  <c r="M242" i="9"/>
  <c r="F242" i="9" s="1"/>
  <c r="B242" i="9" s="1"/>
  <c r="L242" i="9"/>
  <c r="E242" i="9"/>
  <c r="M241" i="9"/>
  <c r="L241" i="9"/>
  <c r="E241" i="9"/>
  <c r="M240" i="9"/>
  <c r="L240" i="9"/>
  <c r="E240" i="9"/>
  <c r="M239" i="9"/>
  <c r="L239" i="9"/>
  <c r="E239" i="9"/>
  <c r="M238" i="9"/>
  <c r="F238" i="9" s="1"/>
  <c r="B238" i="9" s="1"/>
  <c r="L238" i="9"/>
  <c r="E238" i="9"/>
  <c r="M237" i="9"/>
  <c r="L237" i="9"/>
  <c r="E237" i="9"/>
  <c r="M236" i="9"/>
  <c r="L236" i="9"/>
  <c r="E236" i="9"/>
  <c r="M235" i="9"/>
  <c r="L235" i="9"/>
  <c r="E235" i="9"/>
  <c r="M234" i="9"/>
  <c r="L234" i="9"/>
  <c r="F234" i="9"/>
  <c r="B234" i="9" s="1"/>
  <c r="E234" i="9"/>
  <c r="M233" i="9"/>
  <c r="L233" i="9"/>
  <c r="F233" i="9" s="1"/>
  <c r="E233" i="9"/>
  <c r="M232" i="9"/>
  <c r="L232" i="9"/>
  <c r="E232" i="9"/>
  <c r="M231" i="9"/>
  <c r="L231" i="9"/>
  <c r="E231" i="9"/>
  <c r="M230" i="9"/>
  <c r="F230" i="9" s="1"/>
  <c r="B230" i="9" s="1"/>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s="1"/>
  <c r="H171" i="9"/>
  <c r="G171" i="9"/>
  <c r="F171" i="9"/>
  <c r="E171" i="9"/>
  <c r="B171" i="9" s="1"/>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G113" i="9"/>
  <c r="E113" i="9" s="1"/>
  <c r="B113" i="9" s="1"/>
  <c r="F113" i="9"/>
  <c r="H112" i="9"/>
  <c r="G112" i="9"/>
  <c r="F112" i="9"/>
  <c r="E112" i="9"/>
  <c r="B112" i="9" s="1"/>
  <c r="H111" i="9"/>
  <c r="G111" i="9"/>
  <c r="E111" i="9" s="1"/>
  <c r="B111" i="9" s="1"/>
  <c r="F111" i="9"/>
  <c r="H110" i="9"/>
  <c r="G110" i="9"/>
  <c r="E110" i="9" s="1"/>
  <c r="B110" i="9" s="1"/>
  <c r="F110" i="9"/>
  <c r="H109" i="9"/>
  <c r="G109" i="9"/>
  <c r="F109" i="9"/>
  <c r="E109" i="9"/>
  <c r="B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E85" i="9" s="1"/>
  <c r="B85" i="9" s="1"/>
  <c r="G85" i="9"/>
  <c r="F85" i="9"/>
  <c r="H84" i="9"/>
  <c r="E84" i="9" s="1"/>
  <c r="B84" i="9" s="1"/>
  <c r="G84" i="9"/>
  <c r="F84" i="9"/>
  <c r="H83" i="9"/>
  <c r="G83" i="9"/>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F70" i="9"/>
  <c r="H69" i="9"/>
  <c r="E69" i="9" s="1"/>
  <c r="B69" i="9" s="1"/>
  <c r="G69" i="9"/>
  <c r="F69" i="9"/>
  <c r="H68" i="9"/>
  <c r="E68" i="9" s="1"/>
  <c r="B68" i="9" s="1"/>
  <c r="G68" i="9"/>
  <c r="F68" i="9"/>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E61" i="9" s="1"/>
  <c r="B61" i="9" s="1"/>
  <c r="G61" i="9"/>
  <c r="F61" i="9"/>
  <c r="H60" i="9"/>
  <c r="G60" i="9"/>
  <c r="F60" i="9"/>
  <c r="E60" i="9"/>
  <c r="B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F54" i="9"/>
  <c r="H53" i="9"/>
  <c r="G53" i="9"/>
  <c r="E53" i="9" s="1"/>
  <c r="B53" i="9" s="1"/>
  <c r="F53" i="9"/>
  <c r="H52" i="9"/>
  <c r="E52" i="9" s="1"/>
  <c r="B52" i="9" s="1"/>
  <c r="G52" i="9"/>
  <c r="F52" i="9"/>
  <c r="H51" i="9"/>
  <c r="G51" i="9"/>
  <c r="F51" i="9"/>
  <c r="H50" i="9"/>
  <c r="G50" i="9"/>
  <c r="F50" i="9"/>
  <c r="H49" i="9"/>
  <c r="G49" i="9"/>
  <c r="F49" i="9"/>
  <c r="H48" i="9"/>
  <c r="E48" i="9" s="1"/>
  <c r="B48" i="9" s="1"/>
  <c r="G48" i="9"/>
  <c r="F48" i="9"/>
  <c r="H47" i="9"/>
  <c r="G47" i="9"/>
  <c r="F47" i="9"/>
  <c r="E47" i="9"/>
  <c r="B47" i="9" s="1"/>
  <c r="H46" i="9"/>
  <c r="G46" i="9"/>
  <c r="F46" i="9"/>
  <c r="H45" i="9"/>
  <c r="G45" i="9"/>
  <c r="F45" i="9"/>
  <c r="E45" i="9"/>
  <c r="B45" i="9" s="1"/>
  <c r="H44" i="9"/>
  <c r="G44" i="9"/>
  <c r="F44" i="9"/>
  <c r="E44" i="9"/>
  <c r="B44" i="9" s="1"/>
  <c r="H43" i="9"/>
  <c r="G43" i="9"/>
  <c r="E43" i="9" s="1"/>
  <c r="B43" i="9" s="1"/>
  <c r="F43" i="9"/>
  <c r="H42" i="9"/>
  <c r="G42" i="9"/>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E36" i="9" s="1"/>
  <c r="B36" i="9" s="1"/>
  <c r="F36" i="9"/>
  <c r="H35" i="9"/>
  <c r="G35" i="9"/>
  <c r="F35" i="9"/>
  <c r="E35" i="9"/>
  <c r="B35" i="9" s="1"/>
  <c r="H34" i="9"/>
  <c r="G34" i="9"/>
  <c r="E34" i="9" s="1"/>
  <c r="B34" i="9" s="1"/>
  <c r="F34" i="9"/>
  <c r="H33" i="9"/>
  <c r="G33" i="9"/>
  <c r="E33" i="9" s="1"/>
  <c r="B33" i="9" s="1"/>
  <c r="F33" i="9"/>
  <c r="H32" i="9"/>
  <c r="G32" i="9"/>
  <c r="F32" i="9"/>
  <c r="E32" i="9"/>
  <c r="B32" i="9"/>
  <c r="H31" i="9"/>
  <c r="G31" i="9"/>
  <c r="F31" i="9"/>
  <c r="H30" i="9"/>
  <c r="G30" i="9"/>
  <c r="F30" i="9"/>
  <c r="H29" i="9"/>
  <c r="G29" i="9"/>
  <c r="E29" i="9" s="1"/>
  <c r="B29" i="9" s="1"/>
  <c r="F29" i="9"/>
  <c r="H28" i="9"/>
  <c r="E28" i="9" s="1"/>
  <c r="B28" i="9" s="1"/>
  <c r="G28" i="9"/>
  <c r="F28" i="9"/>
  <c r="H27" i="9"/>
  <c r="G27" i="9"/>
  <c r="F27" i="9"/>
  <c r="E27" i="9"/>
  <c r="B27" i="9" s="1"/>
  <c r="H26" i="9"/>
  <c r="G26" i="9"/>
  <c r="E26" i="9" s="1"/>
  <c r="B26" i="9" s="1"/>
  <c r="F26" i="9"/>
  <c r="H25" i="9"/>
  <c r="G25" i="9"/>
  <c r="E25" i="9" s="1"/>
  <c r="B25" i="9" s="1"/>
  <c r="F25" i="9"/>
  <c r="F24" i="9"/>
  <c r="F4" i="9"/>
  <c r="O3" i="9"/>
  <c r="G296" i="9" s="1"/>
  <c r="E296" i="9" s="1"/>
  <c r="B296" i="9" s="1"/>
  <c r="I3" i="9"/>
  <c r="H3" i="9"/>
  <c r="G3" i="9"/>
  <c r="D104" i="8"/>
  <c r="I41" i="3" s="1"/>
  <c r="D97" i="8"/>
  <c r="D92" i="8"/>
  <c r="D87" i="8"/>
  <c r="C1663" i="1" s="1"/>
  <c r="D82" i="8"/>
  <c r="D77" i="8"/>
  <c r="D72" i="8"/>
  <c r="D67" i="8"/>
  <c r="D62" i="8"/>
  <c r="D57" i="8"/>
  <c r="C1633" i="1" s="1"/>
  <c r="H1633" i="1" s="1"/>
  <c r="D52" i="8"/>
  <c r="D46" i="8"/>
  <c r="D37" i="8"/>
  <c r="D27" i="8"/>
  <c r="D25" i="8" s="1"/>
  <c r="C1601" i="1" s="1"/>
  <c r="D18" i="8"/>
  <c r="D8" i="8"/>
  <c r="D6" i="8" s="1"/>
  <c r="C1582" i="1" s="1"/>
  <c r="G1582" i="1" s="1"/>
  <c r="E44" i="7"/>
  <c r="I36" i="3" s="1"/>
  <c r="D44" i="7"/>
  <c r="E39" i="7"/>
  <c r="D39" i="7"/>
  <c r="D38" i="7" s="1"/>
  <c r="E38" i="7"/>
  <c r="I35" i="3" s="1"/>
  <c r="E30" i="7"/>
  <c r="D30" i="7"/>
  <c r="E23" i="7"/>
  <c r="E22" i="7" s="1"/>
  <c r="I34" i="3" s="1"/>
  <c r="D23" i="7"/>
  <c r="D22" i="7"/>
  <c r="E14" i="7"/>
  <c r="D14" i="7"/>
  <c r="E7" i="7"/>
  <c r="D7" i="7"/>
  <c r="D6" i="7" s="1"/>
  <c r="D5" i="7" s="1"/>
  <c r="E6" i="7"/>
  <c r="E5" i="7" s="1"/>
  <c r="I33" i="3"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D118" i="6"/>
  <c r="F117" i="6"/>
  <c r="F116" i="6"/>
  <c r="E115" i="6"/>
  <c r="D115" i="6"/>
  <c r="D114" i="6" s="1"/>
  <c r="F114" i="6" s="1"/>
  <c r="E114" i="6"/>
  <c r="I30" i="3"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I28" i="3"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D141"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E254" i="5"/>
  <c r="F253" i="5"/>
  <c r="F252" i="5"/>
  <c r="F251" i="5"/>
  <c r="E251" i="5"/>
  <c r="D251" i="5"/>
  <c r="E250" i="5"/>
  <c r="I25" i="3" s="1"/>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F218" i="5"/>
  <c r="E218" i="5"/>
  <c r="H338" i="9" s="1"/>
  <c r="D218" i="5"/>
  <c r="G338" i="9" s="1"/>
  <c r="F217" i="5"/>
  <c r="F216" i="5"/>
  <c r="F215" i="5"/>
  <c r="F214" i="5"/>
  <c r="F213" i="5"/>
  <c r="F212" i="5"/>
  <c r="F211" i="5"/>
  <c r="F210" i="5"/>
  <c r="E210" i="5"/>
  <c r="D210" i="5"/>
  <c r="F209" i="5"/>
  <c r="F208" i="5"/>
  <c r="F207" i="5"/>
  <c r="F206" i="5"/>
  <c r="F205" i="5"/>
  <c r="F204" i="5"/>
  <c r="E203" i="5"/>
  <c r="E202" i="5" s="1"/>
  <c r="H337" i="9" s="1"/>
  <c r="D203" i="5"/>
  <c r="F203" i="5" s="1"/>
  <c r="D202" i="5"/>
  <c r="G337" i="9" s="1"/>
  <c r="E337" i="9" s="1"/>
  <c r="B337" i="9" s="1"/>
  <c r="F201" i="5"/>
  <c r="F200" i="5"/>
  <c r="F199" i="5"/>
  <c r="F198" i="5"/>
  <c r="F197" i="5"/>
  <c r="E196" i="5"/>
  <c r="H336" i="9" s="1"/>
  <c r="D196" i="5"/>
  <c r="G336" i="9" s="1"/>
  <c r="E336" i="9" s="1"/>
  <c r="B336" i="9" s="1"/>
  <c r="F195" i="5"/>
  <c r="F194" i="5"/>
  <c r="F193" i="5"/>
  <c r="F192" i="5"/>
  <c r="F191" i="5"/>
  <c r="F190" i="5"/>
  <c r="F189" i="5"/>
  <c r="F188" i="5"/>
  <c r="F187" i="5"/>
  <c r="F186" i="5"/>
  <c r="E185" i="5"/>
  <c r="E177" i="5" s="1"/>
  <c r="D185" i="5"/>
  <c r="F185" i="5" s="1"/>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F143" i="5"/>
  <c r="E143" i="5"/>
  <c r="D143" i="5"/>
  <c r="F142" i="5"/>
  <c r="F141" i="5"/>
  <c r="F140" i="5"/>
  <c r="F139" i="5"/>
  <c r="F138" i="5"/>
  <c r="F137" i="5"/>
  <c r="E136" i="5"/>
  <c r="E135" i="5" s="1"/>
  <c r="D136" i="5"/>
  <c r="F136" i="5" s="1"/>
  <c r="F135" i="5"/>
  <c r="D135" i="5"/>
  <c r="F134" i="5"/>
  <c r="F133" i="5"/>
  <c r="F132" i="5"/>
  <c r="F131" i="5"/>
  <c r="F130" i="5"/>
  <c r="F129" i="5"/>
  <c r="F128" i="5"/>
  <c r="F127" i="5"/>
  <c r="E127" i="5"/>
  <c r="D127" i="5"/>
  <c r="F126" i="5"/>
  <c r="F125" i="5"/>
  <c r="F124" i="5"/>
  <c r="F123" i="5"/>
  <c r="F122" i="5"/>
  <c r="F121" i="5"/>
  <c r="F120" i="5"/>
  <c r="E120" i="5"/>
  <c r="D120" i="5"/>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E71" i="5"/>
  <c r="E70" i="5" s="1"/>
  <c r="E69" i="5" s="1"/>
  <c r="I23" i="3" s="1"/>
  <c r="D71" i="5"/>
  <c r="F71"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D629" i="4" s="1"/>
  <c r="F629"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D597" i="4"/>
  <c r="F597" i="4" s="1"/>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D581" i="4"/>
  <c r="F581" i="4" s="1"/>
  <c r="F580" i="4"/>
  <c r="F579" i="4"/>
  <c r="E578" i="4"/>
  <c r="D578" i="4"/>
  <c r="F578" i="4" s="1"/>
  <c r="F577" i="4"/>
  <c r="F576" i="4"/>
  <c r="F575" i="4"/>
  <c r="E575" i="4"/>
  <c r="D575" i="4"/>
  <c r="F574" i="4"/>
  <c r="F573" i="4"/>
  <c r="E572" i="4"/>
  <c r="D572" i="4"/>
  <c r="D571" i="4" s="1"/>
  <c r="F571"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E536" i="4" s="1"/>
  <c r="D537" i="4"/>
  <c r="F537" i="4" s="1"/>
  <c r="F534" i="4"/>
  <c r="F533" i="4"/>
  <c r="E532" i="4"/>
  <c r="D532" i="4"/>
  <c r="F532" i="4" s="1"/>
  <c r="F531" i="4"/>
  <c r="F530" i="4"/>
  <c r="E529" i="4"/>
  <c r="D529" i="4"/>
  <c r="F529" i="4" s="1"/>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E488" i="4"/>
  <c r="D488" i="4"/>
  <c r="F488" i="4" s="1"/>
  <c r="F487" i="4"/>
  <c r="F486" i="4"/>
  <c r="F485" i="4"/>
  <c r="E485" i="4"/>
  <c r="D485" i="4"/>
  <c r="F484" i="4"/>
  <c r="F483" i="4"/>
  <c r="F482" i="4"/>
  <c r="F481" i="4"/>
  <c r="E480" i="4"/>
  <c r="E479" i="4" s="1"/>
  <c r="D480" i="4"/>
  <c r="F480" i="4" s="1"/>
  <c r="F478" i="4"/>
  <c r="F477" i="4"/>
  <c r="E476" i="4"/>
  <c r="D476" i="4"/>
  <c r="F476" i="4" s="1"/>
  <c r="F475" i="4"/>
  <c r="F474" i="4"/>
  <c r="F473" i="4"/>
  <c r="E473" i="4"/>
  <c r="D473" i="4"/>
  <c r="F472" i="4"/>
  <c r="F471" i="4"/>
  <c r="F470" i="4"/>
  <c r="E470" i="4"/>
  <c r="D470" i="4"/>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E427" i="4"/>
  <c r="D427" i="4"/>
  <c r="D648" i="4" s="1"/>
  <c r="F648" i="4" s="1"/>
  <c r="E426" i="4"/>
  <c r="D426" i="4"/>
  <c r="F421" i="4"/>
  <c r="F420" i="4"/>
  <c r="F419" i="4"/>
  <c r="F416" i="4"/>
  <c r="F415" i="4"/>
  <c r="F414" i="4"/>
  <c r="F413" i="4"/>
  <c r="E412" i="4"/>
  <c r="D412" i="4"/>
  <c r="F411" i="4"/>
  <c r="E410" i="4"/>
  <c r="D410" i="4"/>
  <c r="F410" i="4" s="1"/>
  <c r="F409" i="4"/>
  <c r="F408" i="4"/>
  <c r="E407" i="4"/>
  <c r="E406" i="4" s="1"/>
  <c r="D407" i="4"/>
  <c r="F407" i="4" s="1"/>
  <c r="F405" i="4"/>
  <c r="F404" i="4"/>
  <c r="F403" i="4"/>
  <c r="F402" i="4"/>
  <c r="E401" i="4"/>
  <c r="F401" i="4" s="1"/>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6" i="4" s="1"/>
  <c r="F365" i="4"/>
  <c r="F364" i="4"/>
  <c r="F363" i="4"/>
  <c r="E362" i="4"/>
  <c r="F362" i="4" s="1"/>
  <c r="D362" i="4"/>
  <c r="D361" i="4"/>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D321" i="4"/>
  <c r="F320" i="4"/>
  <c r="F319" i="4"/>
  <c r="F318" i="4"/>
  <c r="F317" i="4"/>
  <c r="F316" i="4"/>
  <c r="F315" i="4"/>
  <c r="E314" i="4"/>
  <c r="D314" i="4"/>
  <c r="F314" i="4" s="1"/>
  <c r="F313" i="4"/>
  <c r="F312" i="4"/>
  <c r="F311" i="4"/>
  <c r="F310" i="4"/>
  <c r="E310" i="4"/>
  <c r="D310" i="4"/>
  <c r="F309" i="4"/>
  <c r="E309" i="4"/>
  <c r="D309" i="4"/>
  <c r="D308" i="4"/>
  <c r="F306" i="4"/>
  <c r="F305" i="4"/>
  <c r="F304" i="4"/>
  <c r="F303" i="4"/>
  <c r="F302" i="4"/>
  <c r="F298" i="4"/>
  <c r="E298" i="4"/>
  <c r="D298" i="4"/>
  <c r="E297" i="4"/>
  <c r="D297" i="4"/>
  <c r="F297" i="4" s="1"/>
  <c r="F296" i="4"/>
  <c r="F295" i="4"/>
  <c r="F294" i="4"/>
  <c r="F293" i="4"/>
  <c r="F292" i="4"/>
  <c r="F291" i="4"/>
  <c r="F290" i="4"/>
  <c r="F289" i="4"/>
  <c r="E289" i="4"/>
  <c r="E273" i="4" s="1"/>
  <c r="D269" i="1" s="1"/>
  <c r="D289" i="4"/>
  <c r="F288" i="4"/>
  <c r="F287" i="4"/>
  <c r="F286" i="4"/>
  <c r="F285" i="4"/>
  <c r="F284" i="4"/>
  <c r="F283" i="4"/>
  <c r="E283" i="4"/>
  <c r="D283" i="4"/>
  <c r="F282" i="4"/>
  <c r="F281" i="4"/>
  <c r="F280" i="4"/>
  <c r="F279" i="4"/>
  <c r="E278" i="4"/>
  <c r="D278" i="4"/>
  <c r="F278" i="4" s="1"/>
  <c r="F277" i="4"/>
  <c r="F276" i="4"/>
  <c r="F275" i="4"/>
  <c r="E274" i="4"/>
  <c r="D274" i="4"/>
  <c r="D273" i="4" s="1"/>
  <c r="F272" i="4"/>
  <c r="F271" i="4"/>
  <c r="F270" i="4"/>
  <c r="E269" i="4"/>
  <c r="D269" i="4"/>
  <c r="F268" i="4"/>
  <c r="F267" i="4"/>
  <c r="F266" i="4"/>
  <c r="F265" i="4"/>
  <c r="F264" i="4"/>
  <c r="E263" i="4"/>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2" i="1" s="1"/>
  <c r="D246" i="4"/>
  <c r="F245" i="4"/>
  <c r="F244" i="4"/>
  <c r="F243" i="4"/>
  <c r="F242" i="4"/>
  <c r="E242" i="4"/>
  <c r="D242" i="4"/>
  <c r="F241" i="4"/>
  <c r="F240" i="4"/>
  <c r="F239" i="4"/>
  <c r="F238" i="4"/>
  <c r="E237" i="4"/>
  <c r="D237" i="4"/>
  <c r="F237" i="4" s="1"/>
  <c r="F236" i="4"/>
  <c r="F235" i="4"/>
  <c r="E234" i="4"/>
  <c r="D234" i="4"/>
  <c r="F234" i="4" s="1"/>
  <c r="F233" i="4"/>
  <c r="F232" i="4"/>
  <c r="F231" i="4"/>
  <c r="E231" i="4"/>
  <c r="D231" i="4"/>
  <c r="D230" i="4"/>
  <c r="F229" i="4"/>
  <c r="F228" i="4"/>
  <c r="F227" i="4"/>
  <c r="F226" i="4"/>
  <c r="E225" i="4"/>
  <c r="D221" i="1" s="1"/>
  <c r="D225" i="4"/>
  <c r="F224" i="4"/>
  <c r="F223" i="4"/>
  <c r="E222" i="4"/>
  <c r="E221" i="4" s="1"/>
  <c r="D222" i="4"/>
  <c r="F222" i="4" s="1"/>
  <c r="F220" i="4"/>
  <c r="F219" i="4"/>
  <c r="F218" i="4"/>
  <c r="F217" i="4"/>
  <c r="E216" i="4"/>
  <c r="D216" i="4"/>
  <c r="F216" i="4" s="1"/>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F165" i="4" s="1"/>
  <c r="D165" i="4"/>
  <c r="D164" i="4"/>
  <c r="F163" i="4"/>
  <c r="F162" i="4"/>
  <c r="F161" i="4"/>
  <c r="E160" i="4"/>
  <c r="D160" i="4"/>
  <c r="F160" i="4" s="1"/>
  <c r="F159" i="4"/>
  <c r="F158" i="4"/>
  <c r="F157" i="4"/>
  <c r="F156" i="4"/>
  <c r="F155" i="4"/>
  <c r="E154" i="4"/>
  <c r="D154" i="4"/>
  <c r="D153" i="4" s="1"/>
  <c r="F151" i="4"/>
  <c r="F150" i="4"/>
  <c r="F149" i="4"/>
  <c r="F148" i="4"/>
  <c r="F147" i="4"/>
  <c r="F146" i="4"/>
  <c r="F145" i="4"/>
  <c r="F144" i="4"/>
  <c r="F143" i="4"/>
  <c r="F142" i="4"/>
  <c r="F141" i="4"/>
  <c r="E141" i="4"/>
  <c r="D141" i="4"/>
  <c r="E140" i="4"/>
  <c r="D140" i="4"/>
  <c r="F140" i="4" s="1"/>
  <c r="F139" i="4"/>
  <c r="F138" i="4"/>
  <c r="F137" i="4"/>
  <c r="F136" i="4"/>
  <c r="E135" i="4"/>
  <c r="E134" i="4" s="1"/>
  <c r="D135" i="4"/>
  <c r="F135" i="4" s="1"/>
  <c r="D134" i="4"/>
  <c r="F134" i="4" s="1"/>
  <c r="F133" i="4"/>
  <c r="F132" i="4"/>
  <c r="F131" i="4"/>
  <c r="F130" i="4"/>
  <c r="F129" i="4"/>
  <c r="E129" i="4"/>
  <c r="D129" i="4"/>
  <c r="F128" i="4"/>
  <c r="F127" i="4"/>
  <c r="E126" i="4"/>
  <c r="E125" i="4" s="1"/>
  <c r="D121" i="1" s="1"/>
  <c r="D126" i="4"/>
  <c r="D125" i="4" s="1"/>
  <c r="F124" i="4"/>
  <c r="F123" i="4"/>
  <c r="F122" i="4"/>
  <c r="F121" i="4"/>
  <c r="E120" i="4"/>
  <c r="D120" i="4"/>
  <c r="F119" i="4"/>
  <c r="F118" i="4"/>
  <c r="F117" i="4"/>
  <c r="F116" i="4"/>
  <c r="F115" i="4"/>
  <c r="F114" i="4"/>
  <c r="F113" i="4"/>
  <c r="F112" i="4"/>
  <c r="E112" i="4"/>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D82"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3" i="4"/>
  <c r="F62" i="4"/>
  <c r="F61" i="4"/>
  <c r="E61" i="4"/>
  <c r="D61" i="4"/>
  <c r="F60" i="4"/>
  <c r="F59" i="4"/>
  <c r="E58" i="4"/>
  <c r="D58" i="4"/>
  <c r="F57" i="4"/>
  <c r="F56" i="4"/>
  <c r="F55" i="4"/>
  <c r="F54" i="4"/>
  <c r="F53" i="4"/>
  <c r="E53" i="4"/>
  <c r="D53" i="4"/>
  <c r="F52" i="4"/>
  <c r="F51" i="4"/>
  <c r="E50" i="4"/>
  <c r="D50" i="4"/>
  <c r="D49" i="4" s="1"/>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E7" i="4" s="1"/>
  <c r="D3" i="1" s="1"/>
  <c r="D8" i="4"/>
  <c r="D7" i="4" s="1"/>
  <c r="G41" i="3"/>
  <c r="B41" i="3"/>
  <c r="G40" i="3"/>
  <c r="B40" i="3"/>
  <c r="G39" i="3"/>
  <c r="B39" i="3"/>
  <c r="H38" i="3"/>
  <c r="G38" i="3"/>
  <c r="B38" i="3"/>
  <c r="H36" i="3"/>
  <c r="G36" i="3"/>
  <c r="B36" i="3"/>
  <c r="H35" i="3"/>
  <c r="G35" i="3"/>
  <c r="B35" i="3"/>
  <c r="H34" i="3"/>
  <c r="G34" i="3"/>
  <c r="B34" i="3"/>
  <c r="G33" i="3"/>
  <c r="B33" i="3"/>
  <c r="G31" i="3"/>
  <c r="B31" i="3"/>
  <c r="H30" i="3"/>
  <c r="G30" i="3"/>
  <c r="B30" i="3"/>
  <c r="I29" i="3"/>
  <c r="H29" i="3"/>
  <c r="G29" i="3"/>
  <c r="B29" i="3"/>
  <c r="H28" i="3"/>
  <c r="G28" i="3"/>
  <c r="B28" i="3"/>
  <c r="H27" i="3"/>
  <c r="G27" i="3"/>
  <c r="B27" i="3"/>
  <c r="G25" i="3"/>
  <c r="B25" i="3"/>
  <c r="G24" i="3"/>
  <c r="B24" i="3"/>
  <c r="G23" i="3"/>
  <c r="B23" i="3"/>
  <c r="G22" i="3"/>
  <c r="B22" i="3"/>
  <c r="G20" i="3"/>
  <c r="B20" i="3"/>
  <c r="G19" i="3"/>
  <c r="B19" i="3"/>
  <c r="G18" i="3"/>
  <c r="B18" i="3"/>
  <c r="G17" i="3"/>
  <c r="B17" i="3"/>
  <c r="H10" i="3" a="1"/>
  <c r="H10" i="3"/>
  <c r="L3" i="9" s="1"/>
  <c r="G1685" i="1"/>
  <c r="C1685" i="1"/>
  <c r="H1685" i="1" s="1"/>
  <c r="C1684" i="1"/>
  <c r="G1684" i="1" s="1"/>
  <c r="H1683" i="1"/>
  <c r="G1683" i="1"/>
  <c r="C1683" i="1"/>
  <c r="C1682" i="1"/>
  <c r="H1682" i="1" s="1"/>
  <c r="C1681" i="1"/>
  <c r="H1681" i="1" s="1"/>
  <c r="C1680" i="1"/>
  <c r="G1680" i="1" s="1"/>
  <c r="H1679" i="1"/>
  <c r="G1679" i="1"/>
  <c r="C1679" i="1"/>
  <c r="C1678" i="1"/>
  <c r="H1678" i="1" s="1"/>
  <c r="C1677" i="1"/>
  <c r="H1677" i="1" s="1"/>
  <c r="C1676" i="1"/>
  <c r="G1676" i="1" s="1"/>
  <c r="H1675" i="1"/>
  <c r="G1675" i="1"/>
  <c r="C1675" i="1"/>
  <c r="H1674" i="1"/>
  <c r="G1674" i="1"/>
  <c r="C1674" i="1"/>
  <c r="C1673" i="1"/>
  <c r="H1673" i="1" s="1"/>
  <c r="H1672" i="1"/>
  <c r="C1672" i="1"/>
  <c r="G1672" i="1" s="1"/>
  <c r="H1671" i="1"/>
  <c r="G1671" i="1"/>
  <c r="C1671" i="1"/>
  <c r="C1670" i="1"/>
  <c r="H1670" i="1" s="1"/>
  <c r="C1669" i="1"/>
  <c r="H1669" i="1" s="1"/>
  <c r="C1668" i="1"/>
  <c r="G1668" i="1" s="1"/>
  <c r="H1667" i="1"/>
  <c r="G1667" i="1"/>
  <c r="C1667" i="1"/>
  <c r="H1666" i="1"/>
  <c r="C1666" i="1"/>
  <c r="G1666" i="1" s="1"/>
  <c r="C1665" i="1"/>
  <c r="H1665" i="1" s="1"/>
  <c r="H1664" i="1"/>
  <c r="C1664" i="1"/>
  <c r="G1664" i="1" s="1"/>
  <c r="H1663" i="1"/>
  <c r="G1663" i="1"/>
  <c r="C1662" i="1"/>
  <c r="H1662" i="1" s="1"/>
  <c r="G1661" i="1"/>
  <c r="C1661" i="1"/>
  <c r="H1661" i="1" s="1"/>
  <c r="H1660" i="1"/>
  <c r="C1660" i="1"/>
  <c r="G1660" i="1" s="1"/>
  <c r="H1659" i="1"/>
  <c r="C1659" i="1"/>
  <c r="G1659" i="1" s="1"/>
  <c r="H1658" i="1"/>
  <c r="G1658" i="1"/>
  <c r="C1658" i="1"/>
  <c r="C1657" i="1"/>
  <c r="H1657" i="1" s="1"/>
  <c r="H1656" i="1"/>
  <c r="C1656" i="1"/>
  <c r="G1656" i="1" s="1"/>
  <c r="H1655" i="1"/>
  <c r="G1655" i="1"/>
  <c r="C1655" i="1"/>
  <c r="G1654" i="1"/>
  <c r="C1654" i="1"/>
  <c r="H1654" i="1" s="1"/>
  <c r="G1653" i="1"/>
  <c r="C1653" i="1"/>
  <c r="H1653" i="1" s="1"/>
  <c r="H1652" i="1"/>
  <c r="C1652" i="1"/>
  <c r="G1652" i="1" s="1"/>
  <c r="C1651" i="1"/>
  <c r="H1651" i="1" s="1"/>
  <c r="G1650" i="1"/>
  <c r="C1650" i="1"/>
  <c r="H1650" i="1" s="1"/>
  <c r="C1649" i="1"/>
  <c r="H1649" i="1" s="1"/>
  <c r="G1648" i="1"/>
  <c r="C1648" i="1"/>
  <c r="H1648" i="1" s="1"/>
  <c r="H1647" i="1"/>
  <c r="C1647" i="1"/>
  <c r="G1647" i="1" s="1"/>
  <c r="G1646" i="1"/>
  <c r="C1646" i="1"/>
  <c r="H1646" i="1" s="1"/>
  <c r="C1645" i="1"/>
  <c r="H1645" i="1" s="1"/>
  <c r="C1644" i="1"/>
  <c r="H1644" i="1" s="1"/>
  <c r="C1643" i="1"/>
  <c r="H1643" i="1" s="1"/>
  <c r="G1642" i="1"/>
  <c r="C1642" i="1"/>
  <c r="H1642" i="1" s="1"/>
  <c r="C1641" i="1"/>
  <c r="H1641" i="1" s="1"/>
  <c r="C1640" i="1"/>
  <c r="H1640" i="1" s="1"/>
  <c r="C1639" i="1"/>
  <c r="H1639" i="1" s="1"/>
  <c r="C1638" i="1"/>
  <c r="G1638" i="1" s="1"/>
  <c r="C1637" i="1"/>
  <c r="H1637" i="1" s="1"/>
  <c r="H1636" i="1"/>
  <c r="G1636" i="1"/>
  <c r="C1636" i="1"/>
  <c r="H1635" i="1"/>
  <c r="C1635" i="1"/>
  <c r="G1635" i="1" s="1"/>
  <c r="C1634" i="1"/>
  <c r="G1634" i="1" s="1"/>
  <c r="H1632" i="1"/>
  <c r="G1632" i="1"/>
  <c r="C1632" i="1"/>
  <c r="H1631" i="1"/>
  <c r="G1631" i="1"/>
  <c r="C1631" i="1"/>
  <c r="C1630" i="1"/>
  <c r="G1630" i="1" s="1"/>
  <c r="C1629" i="1"/>
  <c r="H1629" i="1" s="1"/>
  <c r="H1628" i="1"/>
  <c r="G1628" i="1"/>
  <c r="C1628" i="1"/>
  <c r="C1626" i="1"/>
  <c r="H1626" i="1" s="1"/>
  <c r="C1625" i="1"/>
  <c r="H1625" i="1" s="1"/>
  <c r="C1624" i="1"/>
  <c r="G1624" i="1" s="1"/>
  <c r="C1623" i="1"/>
  <c r="H1623" i="1" s="1"/>
  <c r="C1622" i="1"/>
  <c r="H1622" i="1" s="1"/>
  <c r="C1619" i="1"/>
  <c r="H1619" i="1" s="1"/>
  <c r="G1618" i="1"/>
  <c r="C1618" i="1"/>
  <c r="H1618" i="1" s="1"/>
  <c r="C1617" i="1"/>
  <c r="H1617" i="1" s="1"/>
  <c r="H1616" i="1"/>
  <c r="G1616" i="1"/>
  <c r="C1616" i="1"/>
  <c r="H1615" i="1"/>
  <c r="G1615" i="1"/>
  <c r="C1615" i="1"/>
  <c r="G1614" i="1"/>
  <c r="C1614" i="1"/>
  <c r="H1614" i="1" s="1"/>
  <c r="C1613" i="1"/>
  <c r="H1613" i="1" s="1"/>
  <c r="C1612" i="1"/>
  <c r="G1612" i="1" s="1"/>
  <c r="G1611" i="1"/>
  <c r="C1611" i="1"/>
  <c r="H1611" i="1" s="1"/>
  <c r="C1610" i="1"/>
  <c r="G1610" i="1" s="1"/>
  <c r="C1609" i="1"/>
  <c r="H1609" i="1" s="1"/>
  <c r="C1608" i="1"/>
  <c r="H1608" i="1" s="1"/>
  <c r="C1607" i="1"/>
  <c r="G1607" i="1" s="1"/>
  <c r="C1606" i="1"/>
  <c r="H1606" i="1" s="1"/>
  <c r="C1605" i="1"/>
  <c r="H1605" i="1" s="1"/>
  <c r="C1604" i="1"/>
  <c r="H1604" i="1" s="1"/>
  <c r="C1602" i="1"/>
  <c r="G1602" i="1" s="1"/>
  <c r="C1600" i="1"/>
  <c r="G1600" i="1" s="1"/>
  <c r="C1599" i="1"/>
  <c r="H1599" i="1" s="1"/>
  <c r="C1598" i="1"/>
  <c r="G1598" i="1" s="1"/>
  <c r="C1597" i="1"/>
  <c r="H1597" i="1" s="1"/>
  <c r="C1596" i="1"/>
  <c r="H1596" i="1" s="1"/>
  <c r="C1595" i="1"/>
  <c r="H1595" i="1" s="1"/>
  <c r="C1594" i="1"/>
  <c r="G1594" i="1" s="1"/>
  <c r="H1593" i="1"/>
  <c r="G1593" i="1"/>
  <c r="C1593" i="1"/>
  <c r="C1592" i="1"/>
  <c r="H1592" i="1" s="1"/>
  <c r="C1591" i="1"/>
  <c r="H1591" i="1" s="1"/>
  <c r="C1590" i="1"/>
  <c r="G1590" i="1" s="1"/>
  <c r="C1589" i="1"/>
  <c r="G1589" i="1" s="1"/>
  <c r="G1588" i="1"/>
  <c r="C1588" i="1"/>
  <c r="H1588" i="1" s="1"/>
  <c r="C1587" i="1"/>
  <c r="H1587" i="1" s="1"/>
  <c r="C1586" i="1"/>
  <c r="G1586" i="1" s="1"/>
  <c r="C1585" i="1"/>
  <c r="H1585" i="1" s="1"/>
  <c r="H1583" i="1"/>
  <c r="C1583" i="1"/>
  <c r="G1583" i="1" s="1"/>
  <c r="G1581" i="1"/>
  <c r="C1581" i="1"/>
  <c r="H1580" i="1"/>
  <c r="G1580" i="1"/>
  <c r="I1580" i="1" s="1"/>
  <c r="D1580" i="1"/>
  <c r="C1580" i="1"/>
  <c r="J1580" i="1" s="1"/>
  <c r="D1579" i="1"/>
  <c r="J1579" i="1" s="1"/>
  <c r="C1579" i="1"/>
  <c r="H1579" i="1" s="1"/>
  <c r="D1578" i="1"/>
  <c r="G1578" i="1" s="1"/>
  <c r="C1578" i="1"/>
  <c r="D1577" i="1"/>
  <c r="C1577" i="1"/>
  <c r="H1577" i="1" s="1"/>
  <c r="D1576" i="1"/>
  <c r="C1576" i="1"/>
  <c r="H1576" i="1" s="1"/>
  <c r="D1575" i="1"/>
  <c r="C1575" i="1"/>
  <c r="G1575" i="1" s="1"/>
  <c r="D1574" i="1"/>
  <c r="C1574" i="1"/>
  <c r="H1574" i="1" s="1"/>
  <c r="D1573" i="1"/>
  <c r="H1573" i="1" s="1"/>
  <c r="C1573" i="1"/>
  <c r="G1573" i="1" s="1"/>
  <c r="D1572" i="1"/>
  <c r="C1572" i="1"/>
  <c r="H1572" i="1" s="1"/>
  <c r="D1571" i="1"/>
  <c r="C1571" i="1"/>
  <c r="H1570" i="1"/>
  <c r="G1570" i="1"/>
  <c r="D1570" i="1"/>
  <c r="C1570" i="1"/>
  <c r="D1569" i="1"/>
  <c r="C1569" i="1"/>
  <c r="J1569" i="1" s="1"/>
  <c r="G1568" i="1"/>
  <c r="I1568" i="1" s="1"/>
  <c r="D1568" i="1"/>
  <c r="H1568" i="1" s="1"/>
  <c r="C1568" i="1"/>
  <c r="D1567" i="1"/>
  <c r="C1567" i="1"/>
  <c r="J1567" i="1" s="1"/>
  <c r="G1566" i="1"/>
  <c r="D1566" i="1"/>
  <c r="H1566" i="1" s="1"/>
  <c r="C1566" i="1"/>
  <c r="D1565" i="1"/>
  <c r="C1565" i="1"/>
  <c r="J1565" i="1" s="1"/>
  <c r="G1564" i="1"/>
  <c r="D1564" i="1"/>
  <c r="H1564" i="1" s="1"/>
  <c r="C1564" i="1"/>
  <c r="D1563" i="1"/>
  <c r="C1563" i="1"/>
  <c r="J1563" i="1" s="1"/>
  <c r="D1562" i="1"/>
  <c r="C1562" i="1"/>
  <c r="H1562" i="1" s="1"/>
  <c r="G1561" i="1"/>
  <c r="D1561" i="1"/>
  <c r="H1561" i="1" s="1"/>
  <c r="C1561" i="1"/>
  <c r="D1560" i="1"/>
  <c r="C1560" i="1"/>
  <c r="J1560" i="1" s="1"/>
  <c r="G1559" i="1"/>
  <c r="D1559" i="1"/>
  <c r="H1559" i="1" s="1"/>
  <c r="C1559" i="1"/>
  <c r="D1558" i="1"/>
  <c r="C1558" i="1"/>
  <c r="J1558" i="1" s="1"/>
  <c r="G1557" i="1"/>
  <c r="D1557" i="1"/>
  <c r="H1557" i="1" s="1"/>
  <c r="C1557" i="1"/>
  <c r="D1556" i="1"/>
  <c r="C1556" i="1"/>
  <c r="J1556" i="1" s="1"/>
  <c r="D1555" i="1"/>
  <c r="C1555" i="1"/>
  <c r="H1555" i="1" s="1"/>
  <c r="D1554" i="1"/>
  <c r="C1554" i="1"/>
  <c r="H1554" i="1" s="1"/>
  <c r="G1553" i="1"/>
  <c r="I1553" i="1" s="1"/>
  <c r="D1553" i="1"/>
  <c r="C1553" i="1"/>
  <c r="H1553" i="1" s="1"/>
  <c r="D1552" i="1"/>
  <c r="C1552" i="1"/>
  <c r="J1552" i="1" s="1"/>
  <c r="D1551" i="1"/>
  <c r="C1551" i="1"/>
  <c r="H1551" i="1" s="1"/>
  <c r="D1550" i="1"/>
  <c r="C1550" i="1"/>
  <c r="J1550" i="1" s="1"/>
  <c r="H1549" i="1"/>
  <c r="G1549" i="1"/>
  <c r="I1549" i="1" s="1"/>
  <c r="D1549" i="1"/>
  <c r="C1549" i="1"/>
  <c r="J1549" i="1" s="1"/>
  <c r="D1548" i="1"/>
  <c r="C1548" i="1"/>
  <c r="J1548" i="1" s="1"/>
  <c r="D1547" i="1"/>
  <c r="C1547" i="1"/>
  <c r="H1547" i="1" s="1"/>
  <c r="D1546" i="1"/>
  <c r="C1546" i="1"/>
  <c r="J1546" i="1" s="1"/>
  <c r="D1545" i="1"/>
  <c r="C1545" i="1"/>
  <c r="G1545" i="1" s="1"/>
  <c r="D1544" i="1"/>
  <c r="H1544" i="1" s="1"/>
  <c r="C1544" i="1"/>
  <c r="D1543" i="1"/>
  <c r="C1543" i="1"/>
  <c r="G1543" i="1" s="1"/>
  <c r="D1542" i="1"/>
  <c r="C1542" i="1"/>
  <c r="H1542" i="1" s="1"/>
  <c r="D1541" i="1"/>
  <c r="C1541" i="1"/>
  <c r="G1541" i="1" s="1"/>
  <c r="D1540" i="1"/>
  <c r="C1540" i="1"/>
  <c r="H1540" i="1" s="1"/>
  <c r="D1539" i="1"/>
  <c r="C1539" i="1"/>
  <c r="H1539" i="1" s="1"/>
  <c r="D1538" i="1"/>
  <c r="C1538" i="1"/>
  <c r="H1538" i="1" s="1"/>
  <c r="D1537" i="1"/>
  <c r="C1537" i="1"/>
  <c r="H1537" i="1" s="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D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D850" i="1"/>
  <c r="G850" i="1" s="1"/>
  <c r="C850" i="1"/>
  <c r="H849" i="1"/>
  <c r="D849" i="1"/>
  <c r="G849" i="1" s="1"/>
  <c r="C849" i="1"/>
  <c r="H848" i="1"/>
  <c r="G848" i="1"/>
  <c r="D848" i="1"/>
  <c r="C848" i="1"/>
  <c r="H847" i="1"/>
  <c r="G847" i="1"/>
  <c r="D847" i="1"/>
  <c r="C847" i="1"/>
  <c r="H846" i="1"/>
  <c r="G846" i="1"/>
  <c r="D846" i="1"/>
  <c r="C846" i="1"/>
  <c r="H845" i="1"/>
  <c r="G845" i="1"/>
  <c r="D845" i="1"/>
  <c r="C845" i="1"/>
  <c r="H844" i="1"/>
  <c r="D844" i="1"/>
  <c r="G844" i="1" s="1"/>
  <c r="C844" i="1"/>
  <c r="H843" i="1"/>
  <c r="D843" i="1"/>
  <c r="G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D781" i="1"/>
  <c r="G781" i="1" s="1"/>
  <c r="C781" i="1"/>
  <c r="D780" i="1"/>
  <c r="G780" i="1" s="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D665" i="1"/>
  <c r="G665" i="1" s="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G649" i="1" s="1"/>
  <c r="C649" i="1"/>
  <c r="D648" i="1"/>
  <c r="G648" i="1" s="1"/>
  <c r="C648" i="1"/>
  <c r="H647" i="1"/>
  <c r="G647" i="1"/>
  <c r="D647" i="1"/>
  <c r="C647" i="1"/>
  <c r="H646" i="1"/>
  <c r="D646" i="1"/>
  <c r="G646" i="1" s="1"/>
  <c r="C646" i="1"/>
  <c r="D645" i="1"/>
  <c r="H645" i="1" s="1"/>
  <c r="C645" i="1"/>
  <c r="C642" i="1"/>
  <c r="H636" i="1"/>
  <c r="G636" i="1"/>
  <c r="D636" i="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D422" i="1"/>
  <c r="G422" i="1" s="1"/>
  <c r="C422" i="1"/>
  <c r="D421" i="1"/>
  <c r="G421" i="1" s="1"/>
  <c r="C421" i="1"/>
  <c r="H416" i="1"/>
  <c r="G416" i="1"/>
  <c r="D416" i="1"/>
  <c r="C416" i="1"/>
  <c r="D415" i="1"/>
  <c r="H415" i="1" s="1"/>
  <c r="C415" i="1"/>
  <c r="D414" i="1"/>
  <c r="H414" i="1" s="1"/>
  <c r="C414" i="1"/>
  <c r="H411" i="1"/>
  <c r="G411" i="1"/>
  <c r="D411" i="1"/>
  <c r="C411" i="1"/>
  <c r="H410" i="1"/>
  <c r="G410" i="1"/>
  <c r="D410" i="1"/>
  <c r="C410" i="1"/>
  <c r="H409" i="1"/>
  <c r="G409" i="1"/>
  <c r="D409" i="1"/>
  <c r="C409" i="1"/>
  <c r="H408" i="1"/>
  <c r="D408" i="1"/>
  <c r="G408" i="1" s="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D401" i="1"/>
  <c r="H400" i="1"/>
  <c r="G400" i="1"/>
  <c r="D400" i="1"/>
  <c r="C400" i="1"/>
  <c r="H399" i="1"/>
  <c r="D399" i="1"/>
  <c r="G399" i="1" s="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D380" i="1"/>
  <c r="G380" i="1" s="1"/>
  <c r="C380" i="1"/>
  <c r="H379" i="1"/>
  <c r="G379" i="1"/>
  <c r="D379" i="1"/>
  <c r="C379" i="1"/>
  <c r="H378" i="1"/>
  <c r="G378" i="1"/>
  <c r="D378" i="1"/>
  <c r="C378" i="1"/>
  <c r="H377" i="1"/>
  <c r="G377" i="1"/>
  <c r="D377" i="1"/>
  <c r="C377" i="1"/>
  <c r="H376" i="1"/>
  <c r="G376" i="1"/>
  <c r="D376" i="1"/>
  <c r="C376" i="1"/>
  <c r="H375" i="1"/>
  <c r="G375" i="1"/>
  <c r="D375" i="1"/>
  <c r="C375" i="1"/>
  <c r="H374" i="1"/>
  <c r="D374" i="1"/>
  <c r="G374" i="1" s="1"/>
  <c r="C374" i="1"/>
  <c r="D373" i="1"/>
  <c r="G373" i="1" s="1"/>
  <c r="C373" i="1"/>
  <c r="H372" i="1"/>
  <c r="G372" i="1"/>
  <c r="D372" i="1"/>
  <c r="C372" i="1"/>
  <c r="H371" i="1"/>
  <c r="G371" i="1"/>
  <c r="D371" i="1"/>
  <c r="C371" i="1"/>
  <c r="H370" i="1"/>
  <c r="G370" i="1"/>
  <c r="D370" i="1"/>
  <c r="C370" i="1"/>
  <c r="G369"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C303" i="1"/>
  <c r="H302" i="1"/>
  <c r="D302" i="1"/>
  <c r="G302" i="1" s="1"/>
  <c r="C302" i="1"/>
  <c r="D301" i="1"/>
  <c r="H301" i="1" s="1"/>
  <c r="C301" i="1"/>
  <c r="H300" i="1"/>
  <c r="G300" i="1"/>
  <c r="D300" i="1"/>
  <c r="C300" i="1"/>
  <c r="D299" i="1"/>
  <c r="G299" i="1" s="1"/>
  <c r="C299" i="1"/>
  <c r="D298" i="1"/>
  <c r="G298" i="1" s="1"/>
  <c r="C298" i="1"/>
  <c r="H294" i="1"/>
  <c r="D294" i="1"/>
  <c r="G294" i="1" s="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D271" i="1"/>
  <c r="G271" i="1" s="1"/>
  <c r="C271" i="1"/>
  <c r="H270" i="1"/>
  <c r="D270" i="1"/>
  <c r="G270" i="1" s="1"/>
  <c r="C270" i="1"/>
  <c r="C269" i="1"/>
  <c r="H268" i="1"/>
  <c r="G268" i="1"/>
  <c r="D268" i="1"/>
  <c r="C268" i="1"/>
  <c r="H267" i="1"/>
  <c r="D267" i="1"/>
  <c r="G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H246" i="1"/>
  <c r="D246" i="1"/>
  <c r="G246" i="1" s="1"/>
  <c r="C246" i="1"/>
  <c r="H245" i="1"/>
  <c r="G245" i="1"/>
  <c r="D245" i="1"/>
  <c r="C245" i="1"/>
  <c r="H244" i="1"/>
  <c r="G244" i="1"/>
  <c r="D244" i="1"/>
  <c r="C244" i="1"/>
  <c r="H243" i="1"/>
  <c r="G243" i="1"/>
  <c r="D243" i="1"/>
  <c r="C243"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C221" i="1"/>
  <c r="H220" i="1"/>
  <c r="G220" i="1"/>
  <c r="D220" i="1"/>
  <c r="C220" i="1"/>
  <c r="H219" i="1"/>
  <c r="G219" i="1"/>
  <c r="D219" i="1"/>
  <c r="C219" i="1"/>
  <c r="H218" i="1"/>
  <c r="G218" i="1"/>
  <c r="D218" i="1"/>
  <c r="C218" i="1"/>
  <c r="D217" i="1"/>
  <c r="H216" i="1"/>
  <c r="G216" i="1"/>
  <c r="D216" i="1"/>
  <c r="C216" i="1"/>
  <c r="G215" i="1"/>
  <c r="D215" i="1"/>
  <c r="H215" i="1" s="1"/>
  <c r="C215" i="1"/>
  <c r="H214" i="1"/>
  <c r="G214" i="1"/>
  <c r="D214" i="1"/>
  <c r="C214"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D191" i="1"/>
  <c r="G191" i="1" s="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D179" i="1"/>
  <c r="G179" i="1" s="1"/>
  <c r="C179" i="1"/>
  <c r="H178" i="1"/>
  <c r="D178" i="1"/>
  <c r="G178" i="1" s="1"/>
  <c r="C178" i="1"/>
  <c r="H177" i="1"/>
  <c r="D177" i="1"/>
  <c r="G177" i="1" s="1"/>
  <c r="C177" i="1"/>
  <c r="H176" i="1"/>
  <c r="D176" i="1"/>
  <c r="G176" i="1" s="1"/>
  <c r="C176" i="1"/>
  <c r="H175" i="1"/>
  <c r="D175" i="1"/>
  <c r="G175" i="1" s="1"/>
  <c r="C175" i="1"/>
  <c r="D174" i="1"/>
  <c r="G174" i="1" s="1"/>
  <c r="C174" i="1"/>
  <c r="H173" i="1"/>
  <c r="G173" i="1"/>
  <c r="D173" i="1"/>
  <c r="C173" i="1"/>
  <c r="H172" i="1"/>
  <c r="G172" i="1"/>
  <c r="D172" i="1"/>
  <c r="C172" i="1"/>
  <c r="H171" i="1"/>
  <c r="G171" i="1"/>
  <c r="D171" i="1"/>
  <c r="C171" i="1"/>
  <c r="H170" i="1"/>
  <c r="D170" i="1"/>
  <c r="G170" i="1" s="1"/>
  <c r="C170" i="1"/>
  <c r="H169" i="1"/>
  <c r="D169" i="1"/>
  <c r="G169" i="1" s="1"/>
  <c r="C169" i="1"/>
  <c r="H168" i="1"/>
  <c r="G168" i="1"/>
  <c r="D168" i="1"/>
  <c r="C168" i="1"/>
  <c r="H167" i="1"/>
  <c r="D167" i="1"/>
  <c r="G167" i="1" s="1"/>
  <c r="C167" i="1"/>
  <c r="H166" i="1"/>
  <c r="D166" i="1"/>
  <c r="G166" i="1" s="1"/>
  <c r="C166" i="1"/>
  <c r="H165" i="1"/>
  <c r="D165" i="1"/>
  <c r="G165" i="1" s="1"/>
  <c r="C165" i="1"/>
  <c r="H164" i="1"/>
  <c r="D164" i="1"/>
  <c r="G164" i="1" s="1"/>
  <c r="C164" i="1"/>
  <c r="H163" i="1"/>
  <c r="D163" i="1"/>
  <c r="G163" i="1" s="1"/>
  <c r="C163" i="1"/>
  <c r="H162" i="1"/>
  <c r="D162" i="1"/>
  <c r="G162" i="1" s="1"/>
  <c r="C162" i="1"/>
  <c r="D161" i="1"/>
  <c r="H161" i="1" s="1"/>
  <c r="C161" i="1"/>
  <c r="C160" i="1"/>
  <c r="H159" i="1"/>
  <c r="G159" i="1"/>
  <c r="D159" i="1"/>
  <c r="C159" i="1"/>
  <c r="H158" i="1"/>
  <c r="G158" i="1"/>
  <c r="D158" i="1"/>
  <c r="C158" i="1"/>
  <c r="H157" i="1"/>
  <c r="G157" i="1"/>
  <c r="D157" i="1"/>
  <c r="C157" i="1"/>
  <c r="H156" i="1"/>
  <c r="G156" i="1"/>
  <c r="D156" i="1"/>
  <c r="C156" i="1"/>
  <c r="G155" i="1"/>
  <c r="D155" i="1"/>
  <c r="H155" i="1" s="1"/>
  <c r="C155" i="1"/>
  <c r="H154" i="1"/>
  <c r="G154" i="1"/>
  <c r="D154" i="1"/>
  <c r="C154" i="1"/>
  <c r="H153" i="1"/>
  <c r="G153" i="1"/>
  <c r="D153" i="1"/>
  <c r="C153" i="1"/>
  <c r="H152" i="1"/>
  <c r="G152" i="1"/>
  <c r="D152" i="1"/>
  <c r="C152" i="1"/>
  <c r="H151" i="1"/>
  <c r="G151" i="1"/>
  <c r="D151" i="1"/>
  <c r="C151" i="1"/>
  <c r="H150" i="1"/>
  <c r="G150" i="1"/>
  <c r="D150"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D122" i="1"/>
  <c r="G122" i="1" s="1"/>
  <c r="C122" i="1"/>
  <c r="C121" i="1"/>
  <c r="H120" i="1"/>
  <c r="G120" i="1"/>
  <c r="D120" i="1"/>
  <c r="C120" i="1"/>
  <c r="H119" i="1"/>
  <c r="G119" i="1"/>
  <c r="D119" i="1"/>
  <c r="C119" i="1"/>
  <c r="G118" i="1"/>
  <c r="D118" i="1"/>
  <c r="H118" i="1" s="1"/>
  <c r="C118" i="1"/>
  <c r="H117" i="1"/>
  <c r="D117" i="1"/>
  <c r="G117" i="1" s="1"/>
  <c r="C117" i="1"/>
  <c r="H116" i="1"/>
  <c r="D116" i="1"/>
  <c r="G116" i="1" s="1"/>
  <c r="C116" i="1"/>
  <c r="H115" i="1"/>
  <c r="G115" i="1"/>
  <c r="D115" i="1"/>
  <c r="C115" i="1"/>
  <c r="H114" i="1"/>
  <c r="G114" i="1"/>
  <c r="D114" i="1"/>
  <c r="C114" i="1"/>
  <c r="G113" i="1"/>
  <c r="D113" i="1"/>
  <c r="H113" i="1" s="1"/>
  <c r="C113" i="1"/>
  <c r="H112" i="1"/>
  <c r="G112" i="1"/>
  <c r="D112" i="1"/>
  <c r="C112" i="1"/>
  <c r="H111" i="1"/>
  <c r="G111" i="1"/>
  <c r="D111" i="1"/>
  <c r="C111" i="1"/>
  <c r="H110" i="1"/>
  <c r="G110" i="1"/>
  <c r="D110" i="1"/>
  <c r="C110" i="1"/>
  <c r="H109" i="1"/>
  <c r="G109" i="1"/>
  <c r="D109" i="1"/>
  <c r="C109" i="1"/>
  <c r="G108" i="1"/>
  <c r="D108" i="1"/>
  <c r="H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G90" i="1"/>
  <c r="D90" i="1"/>
  <c r="H90" i="1" s="1"/>
  <c r="C90" i="1"/>
  <c r="H89" i="1"/>
  <c r="D89" i="1"/>
  <c r="G89" i="1" s="1"/>
  <c r="C89" i="1"/>
  <c r="H88" i="1"/>
  <c r="D88" i="1"/>
  <c r="G88" i="1" s="1"/>
  <c r="C88" i="1"/>
  <c r="D87" i="1"/>
  <c r="G87" i="1" s="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D63" i="1"/>
  <c r="C63" i="1"/>
  <c r="H63" i="1" s="1"/>
  <c r="H62" i="1"/>
  <c r="G62" i="1"/>
  <c r="D62" i="1"/>
  <c r="C62" i="1"/>
  <c r="D61" i="1"/>
  <c r="C61" i="1"/>
  <c r="H61" i="1" s="1"/>
  <c r="D60" i="1"/>
  <c r="C60" i="1"/>
  <c r="H60" i="1" s="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G5" i="1"/>
  <c r="D5" i="1"/>
  <c r="H5" i="1" s="1"/>
  <c r="C5" i="1"/>
  <c r="D4" i="1"/>
  <c r="H4" i="1" s="1"/>
  <c r="C4" i="1"/>
  <c r="C3" i="1"/>
  <c r="E311" i="9" l="1"/>
  <c r="B311" i="9" s="1"/>
  <c r="E323" i="9"/>
  <c r="B323" i="9" s="1"/>
  <c r="E37" i="9"/>
  <c r="B37" i="9" s="1"/>
  <c r="E325" i="9"/>
  <c r="B325" i="9" s="1"/>
  <c r="G1682" i="1"/>
  <c r="H1680" i="1"/>
  <c r="G1640" i="1"/>
  <c r="D51" i="8"/>
  <c r="C1627" i="1" s="1"/>
  <c r="G1626" i="1"/>
  <c r="H1624" i="1"/>
  <c r="G1622" i="1"/>
  <c r="G1623" i="1"/>
  <c r="H1612" i="1"/>
  <c r="G1608" i="1"/>
  <c r="H1607" i="1"/>
  <c r="C1603" i="1"/>
  <c r="H1603" i="1" s="1"/>
  <c r="G1606" i="1"/>
  <c r="G1592" i="1"/>
  <c r="H1589" i="1"/>
  <c r="C1584" i="1"/>
  <c r="H1584" i="1" s="1"/>
  <c r="G1585" i="1"/>
  <c r="G1619" i="1"/>
  <c r="H1600" i="1"/>
  <c r="H1582" i="1"/>
  <c r="G1604" i="1"/>
  <c r="H635" i="1"/>
  <c r="G415" i="1"/>
  <c r="G414" i="1"/>
  <c r="H422" i="1"/>
  <c r="H299" i="1"/>
  <c r="H298" i="1"/>
  <c r="H780" i="1"/>
  <c r="E54" i="9"/>
  <c r="B54" i="9" s="1"/>
  <c r="E31" i="9"/>
  <c r="B31" i="9" s="1"/>
  <c r="H648" i="1"/>
  <c r="H649" i="1"/>
  <c r="G645" i="1"/>
  <c r="E373" i="4"/>
  <c r="D368" i="1" s="1"/>
  <c r="H373" i="1"/>
  <c r="F322" i="4"/>
  <c r="H421" i="1"/>
  <c r="E647" i="4"/>
  <c r="D641" i="1" s="1"/>
  <c r="E648" i="4"/>
  <c r="D642" i="1" s="1"/>
  <c r="G301" i="1"/>
  <c r="H423" i="1"/>
  <c r="G269" i="1"/>
  <c r="H269" i="1"/>
  <c r="E83" i="9"/>
  <c r="B83" i="9" s="1"/>
  <c r="F273" i="4"/>
  <c r="F262" i="4"/>
  <c r="E262" i="4"/>
  <c r="D258" i="1" s="1"/>
  <c r="H242" i="1"/>
  <c r="G242" i="1"/>
  <c r="E230" i="4"/>
  <c r="D226" i="1" s="1"/>
  <c r="F246" i="4"/>
  <c r="E70" i="9"/>
  <c r="B70" i="9" s="1"/>
  <c r="H221" i="1"/>
  <c r="G221" i="1"/>
  <c r="F225" i="4"/>
  <c r="H212" i="1"/>
  <c r="H213" i="1"/>
  <c r="E57" i="9"/>
  <c r="B57" i="9" s="1"/>
  <c r="H190" i="1"/>
  <c r="F194" i="4"/>
  <c r="F241" i="9"/>
  <c r="B241" i="9" s="1"/>
  <c r="F240" i="9"/>
  <c r="B240" i="9" s="1"/>
  <c r="E51" i="9"/>
  <c r="B51" i="9" s="1"/>
  <c r="E50" i="9"/>
  <c r="B50" i="9" s="1"/>
  <c r="H174" i="1"/>
  <c r="F178" i="4"/>
  <c r="F170" i="4"/>
  <c r="G161" i="1"/>
  <c r="E49" i="9"/>
  <c r="B49" i="9" s="1"/>
  <c r="E164" i="4"/>
  <c r="D160" i="1" s="1"/>
  <c r="E153" i="4"/>
  <c r="D149" i="1" s="1"/>
  <c r="F237" i="9"/>
  <c r="B237" i="9" s="1"/>
  <c r="H149" i="1"/>
  <c r="G149" i="1"/>
  <c r="F153" i="4"/>
  <c r="H122" i="1"/>
  <c r="H121" i="1"/>
  <c r="G121" i="1"/>
  <c r="F125" i="4"/>
  <c r="E106" i="4"/>
  <c r="D102" i="1" s="1"/>
  <c r="G102" i="1" s="1"/>
  <c r="F120" i="4"/>
  <c r="E46" i="9"/>
  <c r="B46" i="9" s="1"/>
  <c r="F236" i="9"/>
  <c r="B236" i="9" s="1"/>
  <c r="E42" i="9"/>
  <c r="B42" i="9" s="1"/>
  <c r="F232" i="9"/>
  <c r="B232" i="9" s="1"/>
  <c r="H87" i="1"/>
  <c r="F91" i="4"/>
  <c r="G61" i="1"/>
  <c r="G60" i="1"/>
  <c r="G63" i="1"/>
  <c r="E49" i="4"/>
  <c r="D45" i="1" s="1"/>
  <c r="F64" i="4"/>
  <c r="G45" i="1"/>
  <c r="H45" i="1"/>
  <c r="E30" i="9"/>
  <c r="B30" i="9" s="1"/>
  <c r="F58" i="4"/>
  <c r="F49" i="4"/>
  <c r="F29" i="4"/>
  <c r="G4" i="1"/>
  <c r="G3" i="1"/>
  <c r="H3" i="1"/>
  <c r="F7" i="4"/>
  <c r="I1561" i="1"/>
  <c r="I1566" i="1"/>
  <c r="I1541" i="1"/>
  <c r="I1557" i="1"/>
  <c r="I1543" i="1"/>
  <c r="I1559" i="1"/>
  <c r="I1564" i="1"/>
  <c r="J1540" i="1"/>
  <c r="H1541" i="1"/>
  <c r="J1542" i="1"/>
  <c r="H1543" i="1"/>
  <c r="J1544" i="1"/>
  <c r="H1545" i="1"/>
  <c r="I1545" i="1" s="1"/>
  <c r="G1548" i="1"/>
  <c r="I1548" i="1" s="1"/>
  <c r="G1550" i="1"/>
  <c r="G1552" i="1"/>
  <c r="G1554" i="1"/>
  <c r="G1555" i="1"/>
  <c r="G1556" i="1"/>
  <c r="G1558" i="1"/>
  <c r="G1560" i="1"/>
  <c r="G1562" i="1"/>
  <c r="G1563" i="1"/>
  <c r="G1565" i="1"/>
  <c r="G1567" i="1"/>
  <c r="G1569" i="1"/>
  <c r="I1569" i="1" s="1"/>
  <c r="H1571" i="1"/>
  <c r="G1571" i="1"/>
  <c r="I1573" i="1"/>
  <c r="I1575" i="1"/>
  <c r="H335" i="9"/>
  <c r="E176" i="5"/>
  <c r="H1601" i="1"/>
  <c r="G1601" i="1"/>
  <c r="G1537" i="1"/>
  <c r="G1538" i="1"/>
  <c r="G1539" i="1"/>
  <c r="G1540" i="1"/>
  <c r="I1540" i="1" s="1"/>
  <c r="G1542" i="1"/>
  <c r="I1542" i="1" s="1"/>
  <c r="G1544" i="1"/>
  <c r="I1544" i="1" s="1"/>
  <c r="G1546" i="1"/>
  <c r="J1547" i="1"/>
  <c r="H1548" i="1"/>
  <c r="H1550" i="1"/>
  <c r="J1551" i="1"/>
  <c r="H1552" i="1"/>
  <c r="J1553" i="1"/>
  <c r="H1556" i="1"/>
  <c r="J1557" i="1"/>
  <c r="H1558" i="1"/>
  <c r="J1559" i="1"/>
  <c r="H1560" i="1"/>
  <c r="J1561" i="1"/>
  <c r="H1563" i="1"/>
  <c r="J1564" i="1"/>
  <c r="H1565" i="1"/>
  <c r="J1566" i="1"/>
  <c r="H1567" i="1"/>
  <c r="J1568" i="1"/>
  <c r="H1569" i="1"/>
  <c r="F141" i="6"/>
  <c r="H31" i="3"/>
  <c r="J1541" i="1"/>
  <c r="J1543" i="1"/>
  <c r="J1545" i="1"/>
  <c r="H1546" i="1"/>
  <c r="G1547" i="1"/>
  <c r="I1547" i="1" s="1"/>
  <c r="G1551" i="1"/>
  <c r="I1551" i="1" s="1"/>
  <c r="E430" i="4"/>
  <c r="I22" i="3"/>
  <c r="E6" i="5"/>
  <c r="E141" i="6"/>
  <c r="I27" i="3"/>
  <c r="G345" i="9"/>
  <c r="E345" i="9" s="1"/>
  <c r="H33" i="3"/>
  <c r="J1572" i="1"/>
  <c r="J1574" i="1"/>
  <c r="H1575" i="1"/>
  <c r="J1577" i="1"/>
  <c r="H1578" i="1"/>
  <c r="I1578" i="1" s="1"/>
  <c r="H1586" i="1"/>
  <c r="H1590" i="1"/>
  <c r="H1594" i="1"/>
  <c r="G1597" i="1"/>
  <c r="H1598" i="1"/>
  <c r="H1602" i="1"/>
  <c r="G1605" i="1"/>
  <c r="G1609" i="1"/>
  <c r="H1610" i="1"/>
  <c r="G1613" i="1"/>
  <c r="G1617" i="1"/>
  <c r="G1625" i="1"/>
  <c r="G1629" i="1"/>
  <c r="H1630" i="1"/>
  <c r="G1633" i="1"/>
  <c r="H1634" i="1"/>
  <c r="G1637" i="1"/>
  <c r="H1638" i="1"/>
  <c r="G1641" i="1"/>
  <c r="G1645" i="1"/>
  <c r="G1649" i="1"/>
  <c r="G1665" i="1"/>
  <c r="H1668" i="1"/>
  <c r="G1670" i="1"/>
  <c r="G1673" i="1"/>
  <c r="H1676" i="1"/>
  <c r="G1678" i="1"/>
  <c r="G1681" i="1"/>
  <c r="H1684" i="1"/>
  <c r="F154" i="4"/>
  <c r="E202" i="4"/>
  <c r="F426" i="4"/>
  <c r="F427" i="4"/>
  <c r="D522" i="4"/>
  <c r="D536" i="4"/>
  <c r="F196" i="5"/>
  <c r="G1572" i="1"/>
  <c r="I1572" i="1" s="1"/>
  <c r="G1574" i="1"/>
  <c r="I1574" i="1" s="1"/>
  <c r="G1576" i="1"/>
  <c r="G1577" i="1"/>
  <c r="I1577" i="1" s="1"/>
  <c r="G1579" i="1"/>
  <c r="I1579" i="1" s="1"/>
  <c r="H1581" i="1"/>
  <c r="G1584" i="1"/>
  <c r="G1596" i="1"/>
  <c r="G1644" i="1"/>
  <c r="G1657" i="1"/>
  <c r="G1662" i="1"/>
  <c r="D43" i="4"/>
  <c r="F269" i="4"/>
  <c r="E321" i="4"/>
  <c r="F374" i="4"/>
  <c r="F412" i="4"/>
  <c r="F572" i="4"/>
  <c r="E584" i="4"/>
  <c r="F630" i="4"/>
  <c r="D12" i="5"/>
  <c r="G313" i="9"/>
  <c r="E313" i="9" s="1"/>
  <c r="B313" i="9" s="1"/>
  <c r="D88" i="5"/>
  <c r="F5" i="6"/>
  <c r="J1573" i="1"/>
  <c r="J1575" i="1"/>
  <c r="J1578" i="1"/>
  <c r="G1587" i="1"/>
  <c r="G1591" i="1"/>
  <c r="G1595" i="1"/>
  <c r="G1599" i="1"/>
  <c r="G1603" i="1"/>
  <c r="G1639" i="1"/>
  <c r="G1643" i="1"/>
  <c r="G1651" i="1"/>
  <c r="G1669" i="1"/>
  <c r="G1677" i="1"/>
  <c r="F50" i="4"/>
  <c r="E82" i="4"/>
  <c r="D78" i="1" s="1"/>
  <c r="H24" i="9"/>
  <c r="G24" i="9"/>
  <c r="D221" i="4"/>
  <c r="F274" i="4"/>
  <c r="G156" i="9"/>
  <c r="E156" i="9" s="1"/>
  <c r="B156" i="9" s="1"/>
  <c r="F607" i="4"/>
  <c r="D647" i="4"/>
  <c r="D70" i="5"/>
  <c r="G314" i="9"/>
  <c r="G315" i="9"/>
  <c r="E315" i="9" s="1"/>
  <c r="B315" i="9" s="1"/>
  <c r="F150" i="5"/>
  <c r="E338" i="9"/>
  <c r="B338" i="9" s="1"/>
  <c r="D254" i="5"/>
  <c r="F276" i="5"/>
  <c r="D44" i="8"/>
  <c r="F8" i="4"/>
  <c r="F23" i="4"/>
  <c r="F126" i="4"/>
  <c r="E361" i="4"/>
  <c r="D373" i="4"/>
  <c r="D406" i="4"/>
  <c r="D479" i="4"/>
  <c r="F89" i="5"/>
  <c r="H314" i="9"/>
  <c r="H315" i="9"/>
  <c r="D177" i="5"/>
  <c r="F202" i="5"/>
  <c r="G347" i="9"/>
  <c r="E347" i="9" s="1"/>
  <c r="F115" i="6"/>
  <c r="H309" i="9"/>
  <c r="G309" i="9"/>
  <c r="E309" i="9" s="1"/>
  <c r="B309" i="9" s="1"/>
  <c r="H308" i="9"/>
  <c r="G308" i="9"/>
  <c r="G301" i="9"/>
  <c r="E301" i="9" s="1"/>
  <c r="B301" i="9" s="1"/>
  <c r="M228" i="9"/>
  <c r="G226" i="9"/>
  <c r="E226" i="9" s="1"/>
  <c r="B226" i="9" s="1"/>
  <c r="G222" i="9"/>
  <c r="E222" i="9" s="1"/>
  <c r="B222" i="9" s="1"/>
  <c r="G218" i="9"/>
  <c r="E218" i="9" s="1"/>
  <c r="B218" i="9" s="1"/>
  <c r="G214" i="9"/>
  <c r="E214" i="9" s="1"/>
  <c r="B214" i="9" s="1"/>
  <c r="G302" i="9"/>
  <c r="E302" i="9" s="1"/>
  <c r="B302" i="9" s="1"/>
  <c r="G300" i="9"/>
  <c r="E300" i="9" s="1"/>
  <c r="B300" i="9" s="1"/>
  <c r="L228" i="9"/>
  <c r="G227" i="9"/>
  <c r="E227" i="9" s="1"/>
  <c r="B227" i="9" s="1"/>
  <c r="G223" i="9"/>
  <c r="E223" i="9" s="1"/>
  <c r="B223" i="9" s="1"/>
  <c r="G224" i="9"/>
  <c r="E224" i="9" s="1"/>
  <c r="B224" i="9" s="1"/>
  <c r="G220" i="9"/>
  <c r="E220" i="9" s="1"/>
  <c r="B220" i="9" s="1"/>
  <c r="G216" i="9"/>
  <c r="E216" i="9" s="1"/>
  <c r="B216" i="9" s="1"/>
  <c r="G212" i="9"/>
  <c r="E212" i="9" s="1"/>
  <c r="B212"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0" i="9"/>
  <c r="E210" i="9" s="1"/>
  <c r="B210" i="9" s="1"/>
  <c r="H179" i="9"/>
  <c r="G221" i="9"/>
  <c r="E221" i="9" s="1"/>
  <c r="B221" i="9" s="1"/>
  <c r="G219" i="9"/>
  <c r="E219" i="9" s="1"/>
  <c r="B219" i="9" s="1"/>
  <c r="G217" i="9"/>
  <c r="E217" i="9" s="1"/>
  <c r="B217" i="9" s="1"/>
  <c r="G215" i="9"/>
  <c r="E215" i="9" s="1"/>
  <c r="B215" i="9" s="1"/>
  <c r="G213" i="9"/>
  <c r="E213" i="9" s="1"/>
  <c r="B213" i="9" s="1"/>
  <c r="G211" i="9"/>
  <c r="E211" i="9" s="1"/>
  <c r="B211" i="9" s="1"/>
  <c r="L207" i="9"/>
  <c r="F207" i="9" s="1"/>
  <c r="G180" i="9"/>
  <c r="G179" i="9"/>
  <c r="E179" i="9" s="1"/>
  <c r="B179" i="9" s="1"/>
  <c r="G178" i="9"/>
  <c r="E178" i="9" s="1"/>
  <c r="B178" i="9" s="1"/>
  <c r="G177" i="9"/>
  <c r="E177" i="9" s="1"/>
  <c r="B177" i="9" s="1"/>
  <c r="G176" i="9"/>
  <c r="E176" i="9" s="1"/>
  <c r="B176" i="9" s="1"/>
  <c r="G175" i="9"/>
  <c r="E175" i="9" s="1"/>
  <c r="B175" i="9" s="1"/>
  <c r="G174" i="9"/>
  <c r="E174" i="9" s="1"/>
  <c r="B174" i="9" s="1"/>
  <c r="G208" i="9"/>
  <c r="E208" i="9" s="1"/>
  <c r="B208" i="9" s="1"/>
  <c r="G225" i="9"/>
  <c r="E225" i="9" s="1"/>
  <c r="B225" i="9" s="1"/>
  <c r="G209" i="9"/>
  <c r="E209" i="9" s="1"/>
  <c r="B209" i="9" s="1"/>
  <c r="I10" i="9"/>
  <c r="B231" i="9"/>
  <c r="B259" i="9"/>
  <c r="B263" i="9"/>
  <c r="B229" i="9"/>
  <c r="B243" i="9"/>
  <c r="B251" i="9"/>
  <c r="F235" i="9"/>
  <c r="B235" i="9" s="1"/>
  <c r="F243" i="9"/>
  <c r="F251" i="9"/>
  <c r="F259" i="9"/>
  <c r="F267" i="9"/>
  <c r="B267" i="9" s="1"/>
  <c r="F275" i="9"/>
  <c r="B275" i="9" s="1"/>
  <c r="F283" i="9"/>
  <c r="B283" i="9" s="1"/>
  <c r="F291" i="9"/>
  <c r="B291" i="9" s="1"/>
  <c r="B321" i="9"/>
  <c r="B329" i="9"/>
  <c r="B233" i="9"/>
  <c r="B249" i="9"/>
  <c r="B257" i="9"/>
  <c r="B265" i="9"/>
  <c r="B273" i="9"/>
  <c r="B281" i="9"/>
  <c r="B289" i="9"/>
  <c r="F231" i="9"/>
  <c r="F239" i="9"/>
  <c r="B239" i="9" s="1"/>
  <c r="F247" i="9"/>
  <c r="B247" i="9" s="1"/>
  <c r="F255" i="9"/>
  <c r="B255" i="9" s="1"/>
  <c r="F263" i="9"/>
  <c r="F271" i="9"/>
  <c r="B271" i="9" s="1"/>
  <c r="F279" i="9"/>
  <c r="B279" i="9" s="1"/>
  <c r="F287" i="9"/>
  <c r="B287" i="9" s="1"/>
  <c r="B294" i="9"/>
  <c r="B304" i="9"/>
  <c r="B317" i="9"/>
  <c r="B245" i="9"/>
  <c r="B253" i="9"/>
  <c r="B261" i="9"/>
  <c r="B269" i="9"/>
  <c r="B277" i="9"/>
  <c r="B285" i="9"/>
  <c r="F230" i="4" l="1"/>
  <c r="H1627" i="1"/>
  <c r="G1627" i="1"/>
  <c r="D45" i="8"/>
  <c r="H19" i="9"/>
  <c r="E19" i="9" s="1"/>
  <c r="B19" i="9" s="1"/>
  <c r="F228" i="9"/>
  <c r="B228" i="9" s="1"/>
  <c r="H642" i="1"/>
  <c r="G642" i="1"/>
  <c r="H258" i="1"/>
  <c r="G258" i="1"/>
  <c r="H226" i="1"/>
  <c r="G226" i="1"/>
  <c r="F164" i="4"/>
  <c r="H160" i="1"/>
  <c r="G160" i="1"/>
  <c r="E24" i="9"/>
  <c r="B24" i="9" s="1"/>
  <c r="H102" i="1"/>
  <c r="F106" i="4"/>
  <c r="F82" i="4"/>
  <c r="B207" i="9"/>
  <c r="E308" i="9"/>
  <c r="B308" i="9" s="1"/>
  <c r="E346" i="9"/>
  <c r="B347" i="9"/>
  <c r="F406" i="4"/>
  <c r="C401" i="1"/>
  <c r="F647" i="4"/>
  <c r="C641" i="1"/>
  <c r="F221" i="4"/>
  <c r="D152" i="4"/>
  <c r="C217" i="1"/>
  <c r="F88" i="5"/>
  <c r="C1093" i="1"/>
  <c r="E535" i="4"/>
  <c r="D578" i="1"/>
  <c r="F321" i="4"/>
  <c r="D316" i="1"/>
  <c r="D535" i="4"/>
  <c r="F536" i="4"/>
  <c r="C530" i="1"/>
  <c r="E308" i="4"/>
  <c r="I1563" i="1"/>
  <c r="I1556" i="1"/>
  <c r="I1550" i="1"/>
  <c r="F373" i="4"/>
  <c r="C368" i="1"/>
  <c r="F522" i="4"/>
  <c r="C516" i="1"/>
  <c r="D360" i="4"/>
  <c r="I31" i="3"/>
  <c r="D1536" i="1"/>
  <c r="E639" i="4"/>
  <c r="D633" i="1" s="1"/>
  <c r="D424" i="1"/>
  <c r="G335" i="9"/>
  <c r="E335" i="9" s="1"/>
  <c r="B335" i="9" s="1"/>
  <c r="F177" i="5"/>
  <c r="D176" i="5"/>
  <c r="C1181" i="1"/>
  <c r="F479" i="4"/>
  <c r="C473" i="1"/>
  <c r="E360" i="4"/>
  <c r="D356" i="1"/>
  <c r="D250" i="5"/>
  <c r="F254" i="5"/>
  <c r="C1258" i="1"/>
  <c r="E314" i="9"/>
  <c r="B314" i="9" s="1"/>
  <c r="F12" i="5"/>
  <c r="D7" i="5"/>
  <c r="C1017" i="1"/>
  <c r="F43" i="4"/>
  <c r="D6" i="4"/>
  <c r="C39" i="1"/>
  <c r="D430" i="4"/>
  <c r="F202" i="4"/>
  <c r="E152" i="4"/>
  <c r="D198" i="1"/>
  <c r="F361" i="4"/>
  <c r="I24" i="3"/>
  <c r="E175" i="5"/>
  <c r="D1179" i="1" s="1"/>
  <c r="D1180" i="1"/>
  <c r="I1567" i="1"/>
  <c r="I1560" i="1"/>
  <c r="E180" i="9"/>
  <c r="B180" i="9" s="1"/>
  <c r="G343" i="9"/>
  <c r="E343" i="9" s="1"/>
  <c r="B343" i="9" s="1"/>
  <c r="I39" i="3"/>
  <c r="C1620" i="1"/>
  <c r="F70" i="5"/>
  <c r="D69" i="5"/>
  <c r="C1075" i="1"/>
  <c r="H78" i="1"/>
  <c r="G78" i="1"/>
  <c r="B345" i="9"/>
  <c r="E344" i="9"/>
  <c r="I10" i="3" s="1"/>
  <c r="H299" i="9"/>
  <c r="D1011" i="1"/>
  <c r="E6" i="4"/>
  <c r="I1565" i="1"/>
  <c r="I1558" i="1"/>
  <c r="I1552" i="1"/>
  <c r="C1621" i="1" l="1"/>
  <c r="H11" i="3" s="1"/>
  <c r="I40" i="3"/>
  <c r="K1480" i="9"/>
  <c r="G342" i="9"/>
  <c r="E342" i="9" s="1"/>
  <c r="B342" i="9" s="1"/>
  <c r="G356" i="1"/>
  <c r="H356" i="1"/>
  <c r="H1181" i="1"/>
  <c r="G1181" i="1"/>
  <c r="D418" i="4"/>
  <c r="F360" i="4"/>
  <c r="C355" i="1"/>
  <c r="D417" i="4"/>
  <c r="G578" i="1"/>
  <c r="H578" i="1"/>
  <c r="H1075" i="1"/>
  <c r="G1075" i="1"/>
  <c r="H198" i="1"/>
  <c r="G198" i="1"/>
  <c r="H39" i="1"/>
  <c r="G39" i="1"/>
  <c r="H22" i="3"/>
  <c r="F7" i="5"/>
  <c r="D6" i="5"/>
  <c r="C1012" i="1"/>
  <c r="H473" i="1"/>
  <c r="G473" i="1"/>
  <c r="H1536" i="1"/>
  <c r="G1536" i="1"/>
  <c r="H9" i="3"/>
  <c r="E417" i="4"/>
  <c r="D412" i="1" s="1"/>
  <c r="D303" i="1"/>
  <c r="F308" i="4"/>
  <c r="G316" i="1"/>
  <c r="H316" i="1"/>
  <c r="H1093" i="1"/>
  <c r="G1093" i="1"/>
  <c r="I17" i="3"/>
  <c r="E422" i="4"/>
  <c r="D2" i="1"/>
  <c r="H23" i="3"/>
  <c r="F69" i="5"/>
  <c r="C1074" i="1"/>
  <c r="I18" i="3"/>
  <c r="E299" i="4"/>
  <c r="D148" i="1"/>
  <c r="D422" i="4"/>
  <c r="H17" i="3"/>
  <c r="D300" i="4"/>
  <c r="F6" i="4"/>
  <c r="C2" i="1"/>
  <c r="F250" i="5"/>
  <c r="H25" i="3"/>
  <c r="C1254" i="1"/>
  <c r="H530" i="1"/>
  <c r="G530" i="1"/>
  <c r="G641" i="1"/>
  <c r="H641" i="1"/>
  <c r="H401" i="1"/>
  <c r="G401" i="1"/>
  <c r="H217" i="1"/>
  <c r="G217" i="1"/>
  <c r="H1620" i="1"/>
  <c r="G1620" i="1"/>
  <c r="D639" i="4"/>
  <c r="F430" i="4"/>
  <c r="C424" i="1"/>
  <c r="H1017" i="1"/>
  <c r="G1017" i="1"/>
  <c r="H1258" i="1"/>
  <c r="G1258" i="1"/>
  <c r="E418" i="4"/>
  <c r="D413" i="1" s="1"/>
  <c r="D355" i="1"/>
  <c r="D175" i="5"/>
  <c r="F176" i="5"/>
  <c r="H24" i="3"/>
  <c r="C1180" i="1"/>
  <c r="G516" i="1"/>
  <c r="H516" i="1"/>
  <c r="G368" i="1"/>
  <c r="H368" i="1"/>
  <c r="F535" i="4"/>
  <c r="D640" i="4"/>
  <c r="C529" i="1"/>
  <c r="E640" i="4"/>
  <c r="D634" i="1" s="1"/>
  <c r="D529" i="1"/>
  <c r="D299" i="4"/>
  <c r="F152" i="4"/>
  <c r="H18" i="3"/>
  <c r="C148" i="1"/>
  <c r="E341" i="9" l="1"/>
  <c r="H1621" i="1"/>
  <c r="G1621" i="1"/>
  <c r="N3" i="9"/>
  <c r="I11" i="3"/>
  <c r="C296" i="1"/>
  <c r="F640" i="4"/>
  <c r="C634" i="1"/>
  <c r="E423" i="4"/>
  <c r="E301" i="4"/>
  <c r="D297" i="1" s="1"/>
  <c r="D295" i="1"/>
  <c r="E300" i="4"/>
  <c r="D296" i="1" s="1"/>
  <c r="K3" i="9"/>
  <c r="I9" i="3"/>
  <c r="F418" i="4"/>
  <c r="C413" i="1"/>
  <c r="H148" i="1"/>
  <c r="G148" i="1"/>
  <c r="F175" i="5"/>
  <c r="C1179" i="1"/>
  <c r="G2" i="1"/>
  <c r="H2" i="1"/>
  <c r="F422" i="4"/>
  <c r="D643" i="4"/>
  <c r="C417" i="1"/>
  <c r="H1012" i="1"/>
  <c r="G1012" i="1"/>
  <c r="F417" i="4"/>
  <c r="C412" i="1"/>
  <c r="D423" i="4"/>
  <c r="F299" i="4"/>
  <c r="D301" i="4"/>
  <c r="C295" i="1"/>
  <c r="H1180" i="1"/>
  <c r="G1180" i="1"/>
  <c r="F639" i="4"/>
  <c r="C633" i="1"/>
  <c r="H1254" i="1"/>
  <c r="G1254" i="1"/>
  <c r="H1074" i="1"/>
  <c r="G1074" i="1"/>
  <c r="E643" i="4"/>
  <c r="D417" i="1"/>
  <c r="H303" i="1"/>
  <c r="G303" i="1"/>
  <c r="G306" i="9"/>
  <c r="E306" i="9" s="1"/>
  <c r="B306" i="9" s="1"/>
  <c r="G299" i="9"/>
  <c r="E299" i="9" s="1"/>
  <c r="F6" i="5"/>
  <c r="C1011" i="1"/>
  <c r="H355" i="1"/>
  <c r="G355" i="1"/>
  <c r="G529" i="1"/>
  <c r="H529" i="1"/>
  <c r="H424" i="1"/>
  <c r="G424" i="1"/>
  <c r="F300" i="4" l="1"/>
  <c r="B299" i="9"/>
  <c r="G633" i="1"/>
  <c r="H633" i="1"/>
  <c r="G295" i="1"/>
  <c r="H295" i="1"/>
  <c r="H412" i="1"/>
  <c r="G412" i="1"/>
  <c r="E424" i="4"/>
  <c r="D419" i="1" s="1"/>
  <c r="F301" i="4"/>
  <c r="C297" i="1"/>
  <c r="F643" i="4"/>
  <c r="C637" i="1"/>
  <c r="H296" i="1"/>
  <c r="G296" i="1"/>
  <c r="E425" i="4"/>
  <c r="D420" i="1" s="1"/>
  <c r="E644" i="4"/>
  <c r="E645" i="4" s="1"/>
  <c r="D418" i="1"/>
  <c r="H20" i="9"/>
  <c r="D644" i="4"/>
  <c r="F423" i="4"/>
  <c r="D425" i="4"/>
  <c r="C418" i="1"/>
  <c r="G20" i="9"/>
  <c r="D424" i="4"/>
  <c r="H1179" i="1"/>
  <c r="G1179" i="1"/>
  <c r="G413" i="1"/>
  <c r="H413" i="1"/>
  <c r="G634" i="1"/>
  <c r="H634" i="1"/>
  <c r="H8" i="3"/>
  <c r="H1011" i="1"/>
  <c r="G1011" i="1"/>
  <c r="D637" i="1"/>
  <c r="H417" i="1"/>
  <c r="G417" i="1"/>
  <c r="E20" i="9" l="1"/>
  <c r="B20" i="9" s="1"/>
  <c r="M3" i="9"/>
  <c r="G418" i="1"/>
  <c r="H418" i="1"/>
  <c r="F425" i="4"/>
  <c r="C420" i="1"/>
  <c r="H297" i="1"/>
  <c r="G297" i="1"/>
  <c r="F644" i="4"/>
  <c r="D646" i="4"/>
  <c r="C638" i="1"/>
  <c r="D639" i="1"/>
  <c r="D645" i="4"/>
  <c r="F424" i="4"/>
  <c r="C419" i="1"/>
  <c r="E646" i="4"/>
  <c r="E649" i="4" s="1"/>
  <c r="D638" i="1"/>
  <c r="G637" i="1"/>
  <c r="H637" i="1"/>
  <c r="H333" i="9" l="1"/>
  <c r="G333" i="9"/>
  <c r="E333" i="9" s="1"/>
  <c r="D649" i="4"/>
  <c r="F645" i="4"/>
  <c r="C639" i="1"/>
  <c r="D650" i="4"/>
  <c r="F646" i="4"/>
  <c r="C640" i="1"/>
  <c r="H419" i="1"/>
  <c r="G419" i="1"/>
  <c r="I19" i="3"/>
  <c r="D643" i="1"/>
  <c r="G638" i="1"/>
  <c r="H638" i="1"/>
  <c r="E650" i="4"/>
  <c r="D640" i="1"/>
  <c r="G420" i="1"/>
  <c r="H420" i="1"/>
  <c r="H639" i="1" l="1"/>
  <c r="G639" i="1"/>
  <c r="I20" i="3"/>
  <c r="D644" i="1"/>
  <c r="G297" i="9"/>
  <c r="E297" i="9" s="1"/>
  <c r="B297" i="9" s="1"/>
  <c r="G640" i="1"/>
  <c r="H640" i="1"/>
  <c r="F650" i="4"/>
  <c r="H20" i="3"/>
  <c r="C644" i="1"/>
  <c r="B333" i="9"/>
  <c r="E298" i="9"/>
  <c r="I8" i="3" s="1"/>
  <c r="H19" i="3"/>
  <c r="F649" i="4"/>
  <c r="C643" i="1"/>
  <c r="G644" i="1" l="1"/>
  <c r="H644" i="1"/>
  <c r="H643" i="1"/>
  <c r="G643" i="1"/>
  <c r="H7" i="3"/>
  <c r="J3" i="9" l="1"/>
  <c r="G295" i="9" l="1"/>
  <c r="H295" i="9"/>
  <c r="L293" i="9"/>
  <c r="F293" i="9" s="1"/>
  <c r="G18" i="9"/>
  <c r="H18" i="9"/>
  <c r="I7" i="9"/>
  <c r="K13" i="9"/>
  <c r="J7" i="9"/>
  <c r="I12" i="9"/>
  <c r="J8" i="9"/>
  <c r="G15" i="9"/>
  <c r="K8" i="9"/>
  <c r="J13" i="9"/>
  <c r="G21" i="9"/>
  <c r="J5" i="9"/>
  <c r="G17" i="9"/>
  <c r="I13" i="9"/>
  <c r="K9" i="9"/>
  <c r="L15" i="9"/>
  <c r="H21" i="9"/>
  <c r="I8" i="9"/>
  <c r="M15" i="9"/>
  <c r="G22" i="9"/>
  <c r="I9" i="9"/>
  <c r="H16" i="9"/>
  <c r="J9" i="9"/>
  <c r="H15" i="9"/>
  <c r="K5" i="9"/>
  <c r="J10" i="9"/>
  <c r="M16" i="9"/>
  <c r="K10" i="9"/>
  <c r="G16" i="9"/>
  <c r="I5" i="9"/>
  <c r="K11" i="9"/>
  <c r="L16" i="9"/>
  <c r="J6" i="9"/>
  <c r="I11" i="9"/>
  <c r="I17" i="9"/>
  <c r="K6" i="9"/>
  <c r="J11" i="9"/>
  <c r="J17" i="9"/>
  <c r="K7" i="9"/>
  <c r="J12" i="9"/>
  <c r="H22" i="9"/>
  <c r="I6" i="9"/>
  <c r="K12" i="9"/>
  <c r="H17" i="9"/>
  <c r="F16" i="9" l="1"/>
  <c r="E295" i="9"/>
  <c r="B295" i="9" s="1"/>
  <c r="E22" i="9"/>
  <c r="B22" i="9" s="1"/>
  <c r="F15" i="9"/>
  <c r="E21" i="9"/>
  <c r="B21" i="9" s="1"/>
  <c r="E11" i="9"/>
  <c r="B11" i="9" s="1"/>
  <c r="E8" i="9"/>
  <c r="B8" i="9" s="1"/>
  <c r="E6" i="9"/>
  <c r="B6" i="9" s="1"/>
  <c r="E5" i="9"/>
  <c r="E10" i="9"/>
  <c r="B10" i="9" s="1"/>
  <c r="E13" i="9"/>
  <c r="B13" i="9" s="1"/>
  <c r="E12" i="9"/>
  <c r="B12" i="9" s="1"/>
  <c r="E16" i="9"/>
  <c r="E9" i="9"/>
  <c r="B9" i="9" s="1"/>
  <c r="E17" i="9"/>
  <c r="B17" i="9" s="1"/>
  <c r="E18" i="9"/>
  <c r="B18" i="9" s="1"/>
  <c r="E15" i="9"/>
  <c r="B293" i="9"/>
  <c r="F23" i="9"/>
  <c r="E7" i="9"/>
  <c r="B7" i="9" s="1"/>
  <c r="E23" i="9" l="1"/>
  <c r="I7" i="3" s="1"/>
  <c r="F14" i="9"/>
  <c r="F3" i="9" s="1"/>
  <c r="B16" i="9"/>
  <c r="E4" i="9"/>
  <c r="B5" i="9"/>
  <c r="B15" i="9"/>
  <c r="E14" i="9"/>
  <c r="I13" i="3" s="1"/>
  <c r="E3" i="9" l="1"/>
</calcChain>
</file>

<file path=xl/sharedStrings.xml><?xml version="1.0" encoding="utf-8"?>
<sst xmlns="http://schemas.openxmlformats.org/spreadsheetml/2006/main" count="4722" uniqueCount="3655">
  <si>
    <t>Obveznik:</t>
  </si>
  <si>
    <t>31286 - OPĆINA VINICA</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</si>
  <si>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</si>
  <si>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</si>
  <si>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</si>
  <si>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</si>
  <si>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</si>
  <si>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</si>
  <si>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</si>
  <si>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</si>
  <si>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</si>
  <si>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</si>
  <si>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</si>
  <si>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</si>
  <si>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</si>
  <si>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</si>
  <si>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</si>
  <si>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</si>
  <si>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</si>
  <si>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</si>
  <si>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</si>
  <si>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</si>
  <si>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</si>
  <si>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</si>
  <si>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</si>
  <si>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</si>
  <si>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</si>
  <si>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</si>
  <si>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</si>
  <si>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</si>
  <si>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</si>
  <si>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</si>
  <si>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</si>
  <si>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</si>
  <si>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</si>
  <si>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</si>
  <si>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</si>
  <si>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</si>
  <si>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</si>
  <si>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</si>
  <si>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</si>
  <si>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</si>
  <si>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</si>
  <si>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</si>
  <si>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</si>
  <si>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</si>
  <si>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</si>
  <si>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</si>
  <si>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</si>
  <si>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</si>
  <si>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</si>
  <si>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</si>
  <si>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</si>
  <si>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</si>
  <si>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</si>
  <si>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</si>
  <si>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</si>
  <si>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</si>
  <si>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</si>
  <si>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</si>
  <si>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</si>
  <si>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</si>
  <si>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</si>
  <si>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</si>
  <si>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</si>
  <si>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</si>
  <si>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</si>
  <si>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</si>
  <si>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</si>
  <si>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</si>
  <si>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</si>
  <si>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</si>
  <si>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</si>
  <si>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</si>
  <si>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</si>
  <si>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</si>
  <si>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</si>
  <si>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</si>
  <si>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</si>
  <si>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</si>
  <si>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</si>
  <si>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</si>
  <si>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</si>
  <si>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</si>
  <si>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</si>
  <si>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</si>
  <si>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</si>
  <si>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</si>
  <si>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</si>
  <si>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</si>
  <si>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</si>
  <si>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</si>
  <si>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</si>
  <si>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</si>
  <si>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</si>
  <si>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</si>
  <si>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</si>
  <si>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</si>
  <si>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</si>
  <si>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</si>
  <si>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</si>
  <si>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</si>
  <si>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</si>
  <si>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</si>
  <si>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</si>
  <si>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</si>
  <si>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</si>
  <si>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</si>
  <si>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</si>
  <si>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</si>
  <si>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</si>
  <si>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</si>
  <si>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</si>
  <si>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</si>
  <si>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</si>
  <si>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</si>
  <si>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</si>
  <si>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</si>
  <si>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</si>
  <si>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</si>
  <si>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</si>
  <si>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</si>
  <si>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</si>
  <si>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</si>
  <si>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</si>
  <si>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</si>
  <si>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</si>
  <si>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</si>
  <si>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</si>
  <si>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</si>
  <si>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</si>
  <si>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</si>
  <si>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</si>
  <si>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</si>
  <si>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</si>
  <si>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</si>
  <si>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</si>
  <si>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</si>
  <si>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</si>
  <si>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</si>
  <si>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</si>
  <si>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</si>
  <si>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</si>
  <si>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</si>
  <si>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</si>
  <si>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</si>
  <si>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</si>
  <si>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</si>
  <si>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</si>
  <si>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</si>
  <si>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</si>
  <si>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</si>
  <si>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</si>
  <si>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</si>
  <si>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</si>
  <si>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</si>
  <si>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</si>
  <si>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</si>
  <si>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</si>
  <si>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</si>
  <si>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</si>
  <si>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</si>
  <si>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</si>
  <si>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</si>
  <si>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</si>
  <si>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</si>
  <si>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</si>
  <si>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</si>
  <si>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</si>
  <si>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</si>
  <si>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</si>
  <si>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</si>
  <si>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</si>
  <si>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</si>
  <si>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</si>
  <si>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</si>
  <si>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</si>
  <si>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</si>
  <si>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</si>
  <si>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</si>
  <si>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</si>
  <si>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</si>
  <si>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</si>
  <si>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</si>
  <si>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</si>
  <si>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</si>
  <si>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</si>
  <si>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</si>
  <si>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</si>
  <si>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</si>
  <si>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</si>
  <si>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</si>
  <si>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</si>
  <si>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</si>
  <si>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</si>
  <si>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</si>
  <si>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</si>
  <si>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</si>
  <si>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</si>
  <si>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</si>
  <si>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</si>
  <si>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</si>
  <si>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</si>
  <si>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</si>
  <si>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</si>
  <si>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</si>
  <si>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</si>
  <si>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</si>
  <si>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</si>
  <si>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</si>
  <si>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</si>
  <si>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</si>
  <si>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</si>
  <si>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</si>
  <si>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</si>
  <si>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</si>
  <si>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</si>
  <si>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</si>
  <si>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</si>
  <si>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</si>
  <si>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</si>
  <si>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</si>
  <si>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</si>
  <si>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</si>
  <si>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</si>
  <si>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</si>
  <si>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</si>
  <si>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</si>
  <si>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</si>
  <si>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</si>
  <si>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</si>
  <si>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</si>
  <si>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</si>
  <si>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</si>
  <si>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</si>
  <si>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</si>
  <si>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</si>
  <si>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</si>
  <si>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</si>
  <si>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</si>
  <si>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</si>
  <si>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</si>
  <si>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</si>
  <si>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</si>
  <si>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</si>
  <si>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</si>
  <si>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</si>
  <si>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</si>
  <si>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</si>
  <si>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</si>
  <si>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</si>
  <si>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</si>
  <si>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</si>
  <si>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</si>
  <si>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</si>
  <si>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</si>
  <si>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</si>
  <si>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</si>
  <si>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</si>
  <si>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</si>
  <si>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</si>
  <si>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</si>
  <si>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</si>
  <si>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</si>
  <si>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</si>
  <si>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</si>
  <si>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</si>
  <si>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</si>
  <si>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</si>
  <si>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</si>
  <si>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</si>
  <si>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</si>
  <si>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</si>
  <si>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</si>
  <si>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</si>
  <si>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</si>
  <si>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</si>
  <si>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</si>
  <si>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</si>
  <si>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</si>
  <si>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</si>
  <si>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</si>
  <si>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</si>
  <si>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</si>
  <si>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</si>
  <si>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</si>
  <si>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</si>
  <si>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</si>
  <si>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</si>
  <si>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</si>
  <si>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</si>
  <si>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</si>
  <si>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</si>
  <si>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</si>
  <si>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</si>
  <si>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</si>
  <si>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</si>
  <si>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</si>
  <si>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</si>
  <si>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</si>
  <si>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</si>
  <si>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</si>
  <si>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</si>
  <si>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</si>
  <si>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</si>
  <si>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</si>
  <si>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</si>
  <si>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</si>
  <si>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</si>
  <si>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</si>
  <si>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</si>
  <si>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</si>
  <si>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</si>
  <si>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</si>
  <si>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</si>
  <si>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</si>
  <si>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</si>
  <si>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</si>
  <si>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</si>
  <si>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</si>
  <si>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</si>
  <si>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</si>
  <si>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</si>
  <si>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</si>
  <si>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</si>
  <si>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</si>
  <si>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</si>
  <si>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</si>
  <si>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</si>
  <si>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</si>
  <si>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</si>
  <si>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</si>
  <si>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</si>
  <si>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</si>
  <si>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</si>
  <si>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</si>
  <si>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</si>
  <si>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</si>
  <si>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</si>
  <si>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</si>
  <si>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</si>
  <si>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</si>
  <si>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</si>
  <si>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</si>
  <si>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</si>
  <si>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</si>
  <si>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</si>
  <si>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</si>
  <si>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</si>
  <si>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</si>
  <si>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</si>
  <si>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</si>
  <si>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</si>
  <si>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</si>
  <si>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</si>
  <si>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</si>
  <si>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</si>
  <si>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</si>
  <si>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</si>
  <si>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</si>
  <si>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</si>
  <si>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</si>
  <si>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</si>
  <si>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</si>
  <si>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</si>
  <si>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</si>
  <si>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</si>
  <si>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</si>
  <si>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</si>
  <si>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</si>
  <si>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</si>
  <si>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</si>
  <si>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</si>
  <si>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</si>
  <si>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</si>
  <si>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</si>
  <si>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</si>
  <si>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</si>
  <si>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</si>
  <si>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</si>
  <si>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</si>
  <si>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</si>
  <si>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</si>
  <si>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</si>
  <si>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</si>
  <si>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</si>
  <si>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</si>
  <si>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</si>
  <si>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</si>
  <si>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</si>
  <si>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</si>
  <si>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</si>
  <si>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</si>
  <si>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</si>
  <si>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</si>
  <si>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</si>
  <si>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</si>
  <si>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</si>
  <si>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</si>
  <si>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</si>
  <si>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</si>
  <si>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</si>
  <si>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</si>
  <si>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</si>
  <si>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</si>
  <si>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</si>
  <si>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</si>
  <si>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</si>
  <si>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</si>
  <si>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</si>
  <si>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</si>
  <si>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</si>
  <si>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</si>
  <si>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</si>
  <si>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</si>
  <si>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</si>
  <si>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</si>
  <si>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</si>
  <si>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</si>
  <si>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</si>
  <si>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</si>
  <si>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</si>
  <si>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</si>
  <si>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</si>
  <si>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</si>
  <si>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</si>
  <si>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</si>
  <si>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</si>
  <si>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</si>
  <si>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</si>
  <si>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</si>
  <si>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</si>
  <si>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</si>
  <si>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</si>
  <si>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</si>
  <si>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</si>
  <si>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</si>
  <si>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</si>
  <si>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</si>
  <si>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</si>
  <si>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</si>
  <si>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</si>
  <si>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</si>
  <si>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</si>
  <si>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</si>
  <si>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</si>
  <si>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</si>
  <si>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</si>
  <si>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</si>
  <si>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</si>
  <si>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</si>
  <si>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</si>
  <si>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</si>
  <si>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</si>
  <si>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</si>
  <si>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</si>
  <si>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</si>
  <si>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</si>
  <si>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</si>
  <si>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</si>
  <si>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</si>
  <si>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</si>
  <si>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</si>
  <si>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</si>
  <si>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</si>
  <si>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</si>
  <si>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</si>
  <si>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</si>
  <si>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</si>
  <si>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</si>
  <si>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</si>
  <si>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</si>
  <si>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</si>
  <si>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</si>
  <si>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</si>
  <si>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</si>
  <si>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</si>
  <si>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</si>
  <si>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</si>
  <si>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</si>
  <si>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</si>
  <si>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</si>
  <si>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</si>
  <si>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</si>
  <si>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</si>
  <si>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</si>
  <si>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</si>
  <si>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</si>
  <si>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</si>
  <si>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</si>
  <si>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</si>
  <si>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</si>
  <si>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</si>
  <si>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</si>
  <si>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</si>
  <si>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</si>
  <si>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</si>
  <si>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</si>
  <si>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</si>
  <si>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</si>
  <si>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</si>
  <si>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</si>
  <si>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</si>
  <si>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</si>
  <si>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</si>
  <si>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</si>
  <si>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</si>
  <si>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</si>
  <si>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</si>
  <si>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</si>
  <si>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</si>
  <si>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</si>
  <si>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</si>
  <si>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</si>
  <si>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</si>
  <si>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</si>
  <si>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</si>
  <si>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</si>
  <si>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</si>
  <si>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</si>
  <si>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</si>
  <si>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</si>
  <si>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</si>
  <si>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</si>
  <si>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</si>
  <si>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</si>
  <si>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</si>
  <si>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</si>
  <si>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</si>
  <si>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</si>
  <si>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</si>
  <si>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</si>
  <si>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</si>
  <si>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</si>
  <si>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</si>
  <si>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</si>
  <si>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</si>
  <si>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</si>
  <si>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</si>
  <si>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</si>
  <si>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</si>
  <si>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</si>
  <si>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</si>
  <si>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</si>
  <si>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</si>
  <si>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</si>
  <si>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</si>
  <si>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</si>
  <si>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</si>
  <si>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</si>
  <si>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</si>
  <si>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</si>
  <si>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</si>
  <si>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</si>
  <si>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</si>
  <si>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</si>
  <si>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</si>
  <si>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</si>
  <si>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</si>
  <si>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</si>
  <si>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</si>
  <si>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</si>
  <si>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</si>
  <si>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</si>
  <si>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</si>
  <si>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</si>
  <si>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</si>
  <si>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</si>
  <si>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</si>
  <si>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</si>
  <si>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</si>
  <si>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</si>
  <si>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</si>
  <si>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</si>
  <si>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</si>
  <si>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</si>
  <si>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</si>
  <si>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</si>
  <si>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</si>
  <si>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</si>
  <si>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</si>
  <si>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</si>
  <si>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</si>
  <si>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</si>
  <si>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</si>
  <si>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</si>
  <si>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</si>
  <si>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</si>
  <si>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</si>
  <si>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</si>
  <si>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</si>
  <si>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</si>
  <si>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</si>
  <si>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</si>
  <si>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</si>
  <si>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</si>
  <si>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</si>
  <si>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</si>
  <si>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</si>
  <si>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</si>
  <si>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</si>
  <si>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</si>
  <si>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</si>
  <si>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</si>
  <si>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</si>
  <si>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</si>
  <si>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</si>
  <si>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</si>
  <si>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</si>
  <si>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</si>
  <si>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</si>
  <si>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</si>
  <si>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</si>
  <si>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</si>
  <si>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</si>
  <si>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</si>
  <si>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</si>
  <si>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</si>
  <si>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</si>
  <si>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</si>
  <si>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</si>
  <si>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</si>
  <si>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</si>
  <si>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</si>
  <si>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</si>
  <si>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</si>
  <si>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</si>
  <si>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</si>
  <si>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</si>
  <si>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</si>
  <si>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</si>
  <si>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</si>
  <si>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</si>
  <si>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</si>
  <si>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</si>
  <si>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</si>
  <si>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</si>
  <si>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</si>
  <si>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</si>
  <si>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</si>
  <si>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</si>
  <si>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</si>
  <si>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</si>
  <si>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</si>
  <si>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</si>
  <si>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</si>
  <si>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</si>
  <si>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</si>
  <si>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</si>
  <si>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</si>
  <si>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</si>
  <si>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</si>
  <si>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</si>
  <si>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</si>
  <si>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</si>
  <si>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</si>
  <si>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</si>
  <si>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</si>
  <si>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</si>
  <si>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</si>
  <si>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</si>
  <si>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</si>
  <si>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</si>
  <si>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</si>
  <si>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</si>
  <si>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</si>
  <si>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</si>
  <si>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</si>
  <si>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</si>
  <si>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</si>
  <si>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</si>
  <si>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</si>
  <si>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</si>
  <si>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</si>
  <si>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</si>
  <si>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</si>
  <si>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</si>
  <si>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</si>
  <si>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</si>
  <si>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</si>
  <si>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</si>
  <si>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</si>
  <si>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</si>
  <si>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</si>
  <si>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</si>
  <si>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</si>
  <si>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</si>
  <si>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</si>
  <si>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</si>
  <si>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</si>
  <si>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</si>
  <si>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</si>
  <si>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</si>
  <si>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</si>
  <si>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</si>
  <si>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</si>
  <si>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</si>
  <si>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</si>
  <si>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</si>
  <si>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</si>
  <si>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</si>
  <si>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</si>
  <si>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</si>
  <si>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</si>
  <si>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</si>
  <si>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</si>
  <si>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</si>
  <si>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</si>
  <si>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</si>
  <si>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</si>
  <si>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</si>
  <si>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</si>
  <si>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</si>
  <si>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</si>
  <si>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</si>
  <si>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</si>
  <si>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</si>
  <si>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</si>
  <si>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</si>
  <si>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</si>
  <si>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</si>
  <si>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</si>
  <si>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</si>
  <si>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</si>
  <si>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</si>
  <si>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</si>
  <si>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</si>
  <si>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</si>
  <si>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</si>
  <si>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</si>
  <si>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</si>
  <si>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</si>
  <si>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</si>
  <si>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</si>
  <si>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</si>
  <si>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</si>
  <si>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</si>
  <si>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</si>
  <si>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</si>
  <si>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</si>
  <si>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</si>
  <si>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</si>
  <si>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</si>
  <si>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</si>
  <si>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</si>
  <si>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</si>
  <si>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</si>
  <si>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</si>
  <si>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</si>
  <si>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</si>
  <si>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</si>
  <si>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</si>
  <si>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</si>
  <si>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</si>
  <si>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</si>
  <si>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</si>
  <si>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</si>
  <si>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</si>
  <si>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</si>
  <si>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</si>
  <si>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</si>
  <si>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</si>
  <si>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</si>
  <si>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</si>
  <si>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</si>
  <si>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</si>
  <si>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</si>
  <si>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</si>
  <si>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</si>
  <si>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</si>
  <si>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</si>
  <si>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</si>
  <si>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</si>
  <si>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</si>
  <si>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</si>
  <si>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</si>
  <si>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</si>
  <si>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</si>
  <si>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</si>
  <si>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</si>
  <si>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</si>
  <si>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</si>
  <si>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</si>
  <si>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</si>
  <si>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</si>
  <si>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</si>
  <si>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</si>
  <si>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</si>
  <si>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</si>
  <si>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</si>
  <si>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</si>
  <si>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</si>
  <si>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</si>
  <si>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</si>
  <si>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</si>
  <si>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</si>
  <si>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</si>
  <si>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</si>
  <si>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</si>
  <si>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</si>
  <si>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</si>
  <si>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</si>
  <si>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</si>
  <si>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</si>
  <si>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</si>
  <si>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</si>
  <si>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</si>
  <si>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</si>
  <si>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</si>
  <si>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</si>
  <si>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</si>
  <si>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</si>
  <si>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</si>
  <si>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</si>
  <si>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</si>
  <si>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</si>
  <si>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</si>
  <si>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</si>
  <si>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</si>
  <si>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</si>
  <si>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</si>
  <si>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</si>
  <si>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</si>
  <si>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</si>
  <si>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</si>
  <si>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</si>
  <si>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</si>
  <si>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</si>
  <si>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</si>
  <si>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</si>
  <si>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</si>
  <si>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</si>
  <si>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</si>
  <si>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</si>
  <si>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</si>
  <si>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</si>
  <si>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</si>
  <si>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</si>
  <si>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</si>
  <si>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</si>
  <si>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</si>
  <si>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</si>
  <si>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</si>
  <si>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</si>
  <si>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</si>
  <si>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</si>
  <si>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</si>
  <si>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</si>
  <si>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</si>
  <si>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</si>
  <si>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</si>
  <si>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</si>
  <si>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</si>
  <si>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</si>
  <si>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</si>
  <si>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</si>
  <si>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</si>
  <si>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</si>
  <si>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</si>
  <si>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</si>
  <si>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</si>
  <si>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</si>
  <si>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</si>
  <si>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</si>
  <si>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</si>
  <si>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</si>
  <si>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</si>
  <si>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</si>
  <si>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</si>
  <si>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</si>
  <si>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</si>
  <si>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</si>
  <si>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</si>
  <si>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</si>
  <si>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</si>
  <si>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</si>
  <si>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</si>
  <si>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</si>
  <si>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</si>
  <si>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</si>
  <si>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</si>
  <si>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</si>
  <si>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</si>
  <si>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</si>
  <si>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</si>
  <si>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</si>
  <si>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</si>
  <si>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</si>
  <si>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</si>
  <si>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</si>
  <si>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</si>
  <si>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</si>
  <si>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</si>
  <si>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</si>
  <si>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</si>
  <si>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</si>
  <si>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</si>
  <si>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</si>
  <si>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</si>
  <si>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</si>
  <si>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</si>
  <si>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</si>
  <si>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</si>
  <si>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</si>
  <si>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</si>
  <si>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</si>
  <si>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</si>
  <si>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</si>
  <si>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</si>
  <si>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</si>
  <si>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</si>
  <si>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</si>
  <si>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</si>
  <si>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</si>
  <si>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</si>
  <si>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</si>
  <si>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</si>
  <si>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</si>
  <si>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</si>
  <si>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</si>
  <si>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</si>
  <si>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</si>
  <si>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</si>
  <si>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</si>
  <si>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</si>
  <si>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</si>
  <si>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</si>
  <si>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</si>
  <si>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</si>
  <si>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</si>
  <si>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</si>
  <si>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</si>
  <si>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</si>
  <si>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</si>
  <si>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</si>
  <si>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</si>
  <si>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</si>
  <si>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</si>
  <si>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</si>
  <si>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</si>
  <si>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</si>
  <si>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</si>
  <si>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</si>
  <si>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</si>
  <si>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</si>
  <si>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</si>
  <si>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</si>
  <si>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</si>
  <si>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</si>
  <si>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</si>
  <si>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</si>
  <si>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</si>
  <si>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</si>
  <si>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</si>
  <si>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</si>
  <si>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</si>
  <si>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</si>
  <si>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</si>
  <si>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</si>
  <si>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</si>
  <si>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</si>
  <si>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</si>
  <si>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</si>
  <si>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</si>
  <si>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</si>
  <si>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</si>
  <si>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</si>
  <si>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</si>
  <si>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</si>
  <si>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</si>
  <si>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</si>
  <si>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</si>
  <si>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</si>
  <si>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</si>
  <si>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</si>
  <si>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</si>
  <si>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</si>
  <si>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</si>
  <si>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</si>
  <si>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</si>
  <si>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</si>
  <si>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</si>
  <si>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</si>
  <si>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</si>
  <si>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</si>
  <si>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</si>
  <si>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</si>
  <si>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</si>
  <si>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</si>
  <si>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</si>
  <si>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</si>
  <si>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</si>
  <si>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</si>
  <si>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</si>
  <si>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</si>
  <si>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</si>
  <si>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</si>
  <si>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</si>
  <si>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</si>
  <si>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</si>
  <si>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</si>
  <si>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</si>
  <si>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</si>
  <si>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</si>
  <si>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</si>
  <si>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</si>
  <si>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</si>
  <si>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</si>
  <si>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</si>
  <si>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</si>
  <si>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</si>
  <si>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</si>
  <si>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</si>
  <si>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</si>
  <si>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</si>
  <si>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</si>
  <si>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</si>
  <si>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</si>
  <si>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</si>
  <si>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</si>
  <si>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</si>
  <si>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</si>
  <si>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</si>
  <si>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</si>
  <si>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</si>
  <si>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</si>
  <si>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</si>
  <si>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</si>
  <si>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</si>
  <si>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</si>
  <si>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</si>
  <si>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</si>
  <si>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</si>
  <si>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</si>
  <si>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</si>
  <si>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</si>
  <si>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</si>
  <si>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</si>
  <si>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</si>
  <si>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</si>
  <si>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</si>
  <si>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</si>
  <si>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</si>
  <si>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</si>
  <si>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</si>
  <si>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</si>
  <si>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</si>
  <si>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</si>
  <si>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</si>
  <si>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</si>
  <si>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</si>
  <si>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</si>
  <si>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</si>
  <si>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</si>
  <si>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</si>
  <si>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</si>
  <si>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</si>
  <si>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</si>
  <si>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</si>
  <si>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</si>
  <si>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</si>
  <si>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</si>
  <si>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</si>
  <si>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</si>
  <si>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</si>
  <si>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</si>
  <si>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</si>
  <si>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</si>
  <si>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</si>
  <si>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</si>
  <si>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</si>
  <si>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</si>
  <si>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</si>
  <si>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</si>
  <si>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</si>
  <si>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</si>
  <si>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</si>
  <si>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</si>
  <si>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</si>
  <si>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</si>
  <si>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</si>
  <si>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</si>
  <si>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</si>
  <si>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</si>
  <si>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</si>
  <si>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</si>
  <si>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</si>
  <si>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</si>
  <si>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</si>
  <si>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</si>
  <si>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</si>
  <si>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</si>
  <si>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</si>
  <si>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</si>
  <si>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</si>
  <si>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</si>
  <si>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</si>
  <si>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</si>
  <si>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</si>
  <si>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</si>
  <si>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</si>
  <si>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</si>
  <si>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</si>
  <si>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</si>
  <si>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</si>
  <si>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</si>
  <si>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</si>
  <si>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</si>
  <si>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</si>
  <si>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</si>
  <si>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</si>
  <si>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</si>
  <si>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</si>
  <si>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</si>
  <si>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</si>
  <si>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</si>
  <si>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</si>
  <si>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</si>
  <si>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</si>
  <si>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</si>
  <si>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</si>
  <si>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</si>
  <si>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</si>
  <si>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</si>
  <si>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</si>
  <si>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</si>
  <si>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</si>
  <si>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</si>
  <si>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</si>
  <si>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</si>
  <si>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</si>
  <si>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</si>
  <si>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</si>
  <si>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</si>
  <si>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</si>
  <si>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</si>
  <si>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</si>
  <si>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</si>
  <si>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</si>
  <si>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</si>
  <si>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</si>
  <si>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</si>
  <si>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</si>
  <si>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</si>
  <si>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</si>
  <si>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</si>
  <si>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</si>
  <si>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</si>
  <si>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</si>
  <si>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</si>
  <si>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</si>
  <si>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</si>
  <si>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</si>
  <si>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</si>
  <si>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</si>
  <si>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</si>
  <si>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</si>
  <si>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</si>
  <si>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</si>
  <si>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</si>
  <si>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</si>
  <si>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</si>
  <si>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</si>
  <si>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</si>
  <si>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</si>
  <si>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</si>
  <si>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</si>
  <si>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</si>
  <si>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</si>
  <si>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</si>
  <si>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</si>
  <si>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</si>
  <si>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</si>
  <si>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</si>
  <si>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</si>
  <si>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</si>
  <si>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</si>
  <si>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</si>
  <si>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</si>
  <si>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</si>
  <si>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</si>
  <si>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</si>
  <si>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</si>
  <si>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</si>
  <si>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</si>
  <si>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</si>
  <si>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</si>
  <si>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</si>
  <si>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</si>
  <si>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</si>
  <si>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</si>
  <si>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</si>
  <si>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</si>
  <si>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</si>
  <si>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</si>
  <si>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</si>
  <si>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</si>
  <si>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</si>
  <si>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</si>
  <si>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</si>
  <si>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</si>
  <si>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</si>
  <si>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</si>
  <si>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</si>
  <si>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</si>
  <si>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</si>
  <si>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</si>
  <si>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</si>
  <si>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</si>
  <si>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</si>
  <si>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</si>
  <si>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</si>
  <si>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</si>
  <si>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</si>
  <si>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</si>
  <si>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</si>
  <si>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</si>
  <si>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</si>
  <si>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</si>
  <si>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</si>
  <si>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</si>
  <si>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</si>
  <si>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</si>
  <si>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</si>
  <si>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</si>
  <si>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</si>
  <si>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</si>
  <si>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</si>
  <si>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</si>
  <si>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</si>
  <si>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</si>
  <si>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</si>
  <si>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</si>
  <si>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</si>
  <si>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</si>
  <si>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</si>
  <si>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</si>
  <si>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</si>
  <si>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</si>
  <si>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</si>
  <si>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</si>
  <si>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</si>
  <si>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</si>
  <si>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</si>
  <si>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</si>
  <si>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</si>
  <si>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</si>
  <si>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</si>
  <si>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</si>
  <si>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</si>
  <si>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</si>
  <si>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</si>
  <si>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</si>
  <si>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</si>
  <si>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</si>
  <si>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</si>
  <si>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</si>
  <si>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</si>
  <si>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</si>
  <si>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</si>
  <si>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</si>
  <si>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</si>
  <si>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</si>
  <si>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</si>
  <si>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</si>
  <si>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</si>
  <si>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</si>
  <si>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</si>
  <si>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</si>
  <si>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</si>
  <si>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</si>
  <si>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</si>
  <si>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</si>
  <si>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</si>
  <si>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</si>
  <si>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</si>
  <si>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</si>
  <si>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</si>
  <si>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</si>
  <si>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</si>
  <si>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</si>
  <si>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</si>
  <si>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</si>
  <si>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</si>
  <si>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</si>
  <si>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</si>
  <si>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</si>
  <si>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</si>
  <si>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</si>
  <si>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</si>
  <si>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</si>
  <si>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</si>
  <si>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</si>
  <si>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</si>
  <si>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</si>
  <si>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</si>
  <si>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</si>
  <si>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</si>
  <si>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</si>
  <si>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</si>
  <si>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</si>
  <si>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</si>
  <si>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</si>
  <si>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</si>
  <si>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</si>
  <si>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</si>
  <si>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</si>
  <si>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</si>
  <si>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</si>
  <si>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</si>
  <si>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</si>
  <si>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</si>
  <si>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</si>
  <si>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</si>
  <si>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</si>
  <si>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</si>
  <si>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</si>
  <si>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</si>
  <si>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</si>
  <si>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</si>
  <si>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</si>
  <si>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</si>
  <si>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</si>
  <si>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</si>
  <si>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</si>
  <si>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</si>
  <si>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</si>
  <si>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</si>
  <si>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</si>
  <si>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</si>
  <si>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</si>
  <si>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</si>
  <si>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</si>
  <si>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</si>
  <si>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</si>
  <si>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</si>
  <si>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</si>
  <si>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</si>
  <si>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</si>
  <si>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</si>
  <si>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</si>
  <si>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</si>
  <si>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</si>
  <si>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</si>
  <si>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</si>
  <si>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</si>
  <si>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</si>
  <si>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</si>
  <si>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</si>
  <si>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</si>
  <si>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</si>
  <si>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</si>
  <si>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</si>
  <si>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</si>
  <si>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</si>
  <si>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</si>
  <si>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</si>
  <si>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</si>
  <si>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</si>
  <si>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</si>
  <si>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</si>
  <si>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</si>
  <si>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</si>
  <si>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</si>
  <si>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</si>
  <si>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</si>
  <si>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</si>
  <si>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</si>
  <si>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</si>
  <si>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</si>
  <si>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</si>
  <si>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</si>
  <si>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</si>
  <si>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</si>
  <si>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</si>
  <si>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</si>
  <si>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</si>
  <si>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</si>
  <si>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</si>
  <si>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</si>
  <si>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</si>
  <si>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</si>
  <si>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</si>
  <si>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</si>
  <si>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</si>
  <si>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</si>
  <si>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</si>
  <si>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</si>
  <si>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</si>
  <si>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</si>
  <si>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</si>
  <si>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</si>
  <si>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</si>
  <si>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</si>
  <si>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</si>
  <si>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</si>
  <si>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</si>
  <si>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</si>
  <si>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</si>
  <si>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</si>
  <si>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</si>
  <si>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</si>
  <si>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</si>
  <si>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</si>
  <si>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</si>
  <si>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</si>
  <si>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</si>
  <si>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</si>
  <si>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</si>
  <si>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</si>
  <si>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</si>
  <si>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</si>
  <si>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</si>
  <si>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</si>
  <si>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</si>
  <si>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</si>
  <si>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</si>
  <si>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</si>
  <si>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</si>
  <si>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</si>
  <si>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</si>
  <si>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</si>
  <si>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</si>
  <si>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</si>
  <si>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</si>
  <si>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</si>
  <si>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</si>
  <si>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</si>
  <si>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</si>
  <si>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</si>
  <si>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</si>
  <si>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</si>
  <si>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</si>
  <si>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</si>
  <si>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</si>
  <si>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</si>
  <si>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</si>
  <si>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</si>
  <si>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</si>
  <si>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</si>
  <si>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</si>
  <si>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</si>
  <si>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</si>
  <si>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</si>
  <si>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</si>
  <si>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</si>
  <si>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</si>
  <si>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</si>
  <si>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</si>
  <si>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</si>
  <si>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</si>
  <si>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</si>
  <si>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</si>
  <si>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</si>
  <si>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</si>
  <si>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</si>
  <si>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</si>
  <si>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</si>
  <si>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</si>
  <si>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</si>
  <si>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</si>
  <si>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</si>
  <si>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</si>
  <si>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</si>
  <si>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</si>
  <si>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</si>
  <si>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</si>
  <si>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</si>
  <si>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</si>
  <si>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</si>
  <si>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</si>
  <si>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</si>
  <si>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</si>
  <si>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</si>
  <si>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</si>
  <si>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</si>
  <si>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</si>
  <si>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</si>
  <si>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</si>
  <si>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</si>
  <si>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</si>
  <si>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</si>
  <si>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</si>
  <si>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</si>
  <si>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</si>
  <si>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</si>
  <si>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</si>
  <si>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</si>
  <si>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</si>
  <si>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</si>
  <si>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</si>
  <si>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</si>
  <si>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</si>
  <si>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</si>
  <si>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</si>
  <si>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</si>
  <si>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</si>
  <si>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</si>
  <si>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</si>
  <si>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</si>
  <si>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</si>
  <si>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</si>
  <si>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</si>
  <si>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</si>
  <si>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</si>
  <si>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</si>
  <si>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</si>
  <si>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</si>
  <si>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</si>
  <si>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</si>
  <si>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</si>
  <si>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</si>
  <si>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</si>
  <si>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</si>
  <si>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</si>
  <si>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</si>
  <si>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</si>
  <si>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</si>
  <si>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</si>
  <si>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</si>
  <si>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</si>
  <si>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</si>
  <si>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</si>
  <si>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</si>
  <si>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</si>
  <si>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</si>
  <si>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</si>
  <si>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</si>
  <si>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</si>
  <si>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</si>
  <si>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</si>
  <si>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</si>
  <si>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</si>
  <si>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</si>
  <si>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</si>
  <si>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</si>
  <si>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</si>
  <si>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</si>
  <si>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</si>
  <si>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</si>
  <si>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</si>
  <si>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</si>
  <si>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</si>
  <si>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</si>
  <si>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</si>
  <si>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</si>
  <si>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</si>
  <si>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</si>
  <si>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</si>
  <si>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</si>
  <si>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</si>
  <si>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</si>
  <si>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</si>
  <si>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</si>
  <si>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</si>
  <si>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</si>
  <si>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</si>
  <si>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</si>
  <si>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</si>
  <si>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</si>
  <si>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</si>
  <si>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</si>
  <si>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</si>
  <si>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</si>
  <si>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</si>
  <si>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</si>
  <si>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</si>
  <si>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</si>
  <si>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</si>
  <si>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</si>
  <si>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</si>
  <si>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</si>
  <si>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</si>
  <si>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</si>
  <si>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</si>
  <si>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</si>
  <si>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</si>
  <si>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</si>
  <si>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</si>
  <si>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</si>
  <si>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</si>
  <si>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</si>
  <si>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</si>
  <si>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</si>
  <si>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</si>
  <si>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</si>
  <si>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</si>
  <si>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</si>
  <si>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</si>
  <si>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</si>
  <si>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</si>
  <si>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</si>
  <si>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</si>
  <si>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</si>
  <si>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</si>
  <si>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</si>
  <si>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</si>
  <si>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</si>
  <si>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</si>
  <si>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</si>
  <si>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</si>
  <si>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</si>
  <si>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</si>
  <si>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</si>
  <si>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</si>
  <si>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</si>
  <si>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</si>
  <si>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</si>
  <si>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</si>
  <si>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</si>
  <si>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</si>
  <si>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</si>
  <si>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</si>
  <si>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</si>
  <si>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</si>
  <si>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</si>
  <si>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</si>
  <si>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</si>
  <si>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</si>
  <si>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</si>
  <si>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</si>
  <si>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</si>
  <si>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</si>
  <si>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</si>
  <si>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</si>
  <si>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</si>
  <si>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</si>
  <si>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</si>
  <si>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</si>
  <si>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</si>
  <si>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</si>
  <si>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</si>
  <si>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</si>
  <si>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</si>
  <si>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</si>
  <si>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</si>
  <si>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</si>
  <si>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</si>
  <si>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</si>
  <si>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</si>
  <si>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</si>
  <si>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</si>
  <si>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</si>
  <si>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</si>
  <si>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</si>
  <si>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</si>
  <si>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</si>
  <si>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</si>
  <si>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</si>
  <si>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</si>
  <si>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</si>
  <si>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</si>
  <si>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</si>
  <si>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</si>
  <si>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</si>
  <si>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</si>
  <si>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</si>
  <si>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</si>
  <si>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</si>
  <si>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</si>
  <si>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</si>
  <si>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</si>
  <si>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</si>
  <si>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</si>
  <si>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</si>
  <si>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</si>
  <si>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</si>
  <si>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</si>
  <si>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</si>
  <si>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</si>
  <si>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</si>
  <si>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</si>
  <si>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</si>
  <si>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</si>
  <si>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</si>
  <si>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</si>
  <si>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</si>
  <si>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</si>
  <si>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</si>
  <si>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</si>
  <si>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</si>
  <si>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</si>
  <si>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</si>
  <si>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</si>
  <si>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</si>
  <si>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</si>
  <si>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</si>
  <si>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</si>
  <si>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</si>
  <si>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</si>
  <si>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</si>
  <si>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</si>
  <si>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</si>
  <si>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</si>
  <si>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</si>
  <si>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</si>
  <si>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</si>
  <si>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</si>
  <si>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</si>
  <si>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</si>
  <si>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</si>
  <si>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</si>
  <si>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</si>
  <si>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</si>
  <si>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</si>
  <si>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</si>
  <si>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</si>
  <si>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</si>
  <si>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</si>
  <si>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</si>
  <si>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</si>
  <si>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</si>
  <si>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</si>
  <si>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</si>
  <si>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</si>
  <si>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</si>
  <si>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</si>
  <si>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</si>
  <si>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</si>
  <si>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</si>
  <si>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</si>
  <si>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</si>
  <si>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</si>
  <si>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</si>
  <si>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</si>
  <si>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</si>
  <si>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</si>
  <si>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</si>
  <si>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</si>
  <si>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</si>
  <si>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</si>
  <si>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</si>
  <si>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</si>
  <si>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</si>
  <si>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</si>
  <si>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</si>
  <si>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</si>
  <si>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</si>
  <si>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</si>
  <si>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</si>
  <si>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</si>
  <si>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</si>
  <si>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</si>
  <si>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</si>
  <si>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</si>
  <si>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</si>
  <si>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</si>
  <si>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</si>
  <si>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</si>
  <si>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</si>
  <si>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</si>
  <si>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</si>
  <si>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</si>
  <si>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</si>
  <si>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</si>
  <si>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</si>
  <si>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</si>
  <si>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</si>
  <si>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</si>
  <si>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</si>
  <si>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</si>
  <si>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</si>
  <si>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</si>
  <si>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</si>
  <si>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</si>
  <si>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</si>
  <si>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</si>
  <si>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</si>
  <si>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</si>
  <si>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</si>
  <si>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</si>
  <si>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</si>
  <si>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</si>
  <si>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</si>
  <si>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</si>
  <si>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</si>
  <si>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</si>
  <si>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</si>
  <si>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</si>
  <si>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</si>
  <si>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</si>
  <si>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</si>
  <si>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</si>
  <si>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</si>
  <si>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</si>
  <si>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</si>
  <si>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</si>
  <si>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</si>
  <si>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</si>
  <si>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</si>
  <si>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</si>
  <si>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</si>
  <si>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</si>
  <si>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</si>
  <si>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</si>
  <si>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</si>
  <si>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</si>
  <si>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</si>
  <si>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</si>
  <si>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</si>
  <si>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</si>
  <si>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</si>
  <si>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</si>
  <si>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</si>
  <si>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</si>
  <si>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</si>
  <si>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</si>
  <si>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</si>
  <si>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</si>
  <si>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</si>
  <si>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</si>
  <si>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</si>
  <si>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</si>
  <si>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</si>
  <si>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</si>
  <si>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</si>
  <si>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</si>
  <si>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</si>
  <si>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</si>
  <si>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</si>
  <si>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</si>
  <si>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</si>
  <si>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</si>
  <si>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</si>
  <si>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</si>
  <si>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</si>
  <si>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</si>
  <si>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</si>
  <si>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</si>
  <si>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</si>
  <si>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</si>
  <si>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</si>
  <si>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</si>
  <si>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</si>
  <si>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</si>
  <si>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</si>
  <si>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</si>
  <si>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</si>
  <si>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</si>
  <si>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</si>
  <si>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</si>
  <si>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</si>
  <si>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</si>
  <si>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</si>
  <si>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</si>
  <si>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</si>
  <si>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</si>
  <si>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</si>
  <si>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</si>
  <si>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</si>
  <si>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</si>
  <si>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</si>
  <si>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</si>
  <si>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</si>
  <si>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</si>
  <si>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</si>
  <si>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</si>
  <si>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</si>
  <si>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</si>
  <si>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</si>
  <si>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</si>
  <si>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</si>
  <si>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</si>
  <si>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</si>
  <si>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</si>
  <si>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</si>
  <si>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</si>
  <si>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</si>
  <si>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</si>
  <si>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</si>
  <si>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</si>
  <si>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</si>
  <si>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</si>
  <si>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</si>
  <si>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</si>
  <si>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</si>
  <si>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</si>
  <si>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</si>
  <si>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</si>
  <si>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</si>
  <si>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</si>
  <si>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</si>
  <si>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</si>
  <si>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</si>
  <si>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</si>
  <si>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</si>
  <si>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</si>
  <si>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</si>
  <si>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</si>
  <si>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</si>
  <si>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</si>
  <si>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</si>
  <si>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</si>
  <si>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</si>
  <si>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</si>
  <si>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</si>
  <si>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</si>
  <si>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</si>
  <si>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</si>
  <si>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</si>
  <si>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</si>
  <si>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</si>
  <si>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</si>
  <si>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</si>
  <si>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</si>
  <si>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</si>
  <si>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</si>
  <si>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</si>
  <si>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</si>
  <si>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</si>
  <si>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</si>
  <si>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</si>
  <si>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</si>
  <si>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</si>
  <si>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</si>
  <si>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</si>
  <si>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</si>
  <si>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</si>
  <si>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</si>
  <si>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</si>
  <si>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</si>
  <si>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</si>
  <si>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</si>
  <si>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</si>
  <si>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</si>
  <si>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</si>
  <si>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</si>
  <si>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</si>
  <si>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</si>
  <si>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</si>
  <si>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</si>
  <si>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</si>
  <si>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</si>
  <si>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</si>
  <si>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</si>
  <si>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</si>
  <si>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</si>
  <si>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</si>
  <si>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</si>
  <si>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</si>
  <si>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</si>
  <si>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</si>
  <si>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</si>
  <si>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</si>
  <si>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</si>
  <si>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</si>
  <si>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</si>
  <si>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</si>
  <si>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</si>
  <si>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</si>
  <si>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</si>
  <si>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</si>
  <si>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</si>
  <si>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</si>
  <si>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</si>
  <si>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</si>
  <si>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</si>
  <si>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</si>
  <si>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</si>
  <si>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</si>
  <si>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</si>
  <si>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</si>
  <si>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</si>
  <si>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</si>
  <si>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</si>
  <si>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</si>
  <si>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</si>
  <si>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</si>
  <si>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</si>
  <si>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</si>
  <si>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</si>
  <si>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</si>
  <si>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</si>
  <si>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</si>
  <si>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</si>
  <si>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</si>
  <si>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</si>
  <si>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</si>
  <si>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</si>
  <si>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</si>
  <si>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</si>
  <si>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</si>
  <si>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</si>
  <si>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</si>
  <si>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</si>
  <si>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</si>
  <si>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</si>
  <si>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</si>
  <si>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</si>
  <si>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VINICA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</si>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</sst>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790407.16</v>
      </c>
      <c r="D2" s="7">
        <f>'PR-RAS'!E6</f>
        <v>674101.68</v>
      </c>
      <c r="E2" s="7">
        <v>0</v>
      </c>
      <c r="F2" s="7">
        <v>0</v>
      </c>
      <c r="G2" s="8">
        <f t="shared" ref="G2:G274" si="0">(B2/1000)*(C2*1+D2*2)</f>
        <v>2138.6105200000002</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394104.69</v>
      </c>
      <c r="D3" s="2">
        <f>'PR-RAS'!E7</f>
        <v>472942.57</v>
      </c>
      <c r="E3" s="2">
        <v>0</v>
      </c>
      <c r="F3" s="2">
        <v>0</v>
      </c>
      <c r="G3" s="3">
        <f t="shared" si="0"/>
        <v>2679.9796600000004</v>
      </c>
      <c r="H3" s="3">
        <f t="shared" si="1"/>
        <v>0.73999999999068677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375321.06</v>
      </c>
      <c r="D4" s="2">
        <f>'PR-RAS'!E8</f>
        <v>454093.5</v>
      </c>
      <c r="E4" s="2">
        <v>0</v>
      </c>
      <c r="F4" s="2">
        <v>0</v>
      </c>
      <c r="G4" s="3">
        <f t="shared" si="0"/>
        <v>3850.5241800000003</v>
      </c>
      <c r="H4" s="3">
        <f t="shared" si="1"/>
        <v>0.55999999999767169</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311778.73</v>
      </c>
      <c r="D5" s="2">
        <f>'PR-RAS'!E9</f>
        <v>384831.46</v>
      </c>
      <c r="E5" s="2">
        <v>0</v>
      </c>
      <c r="F5" s="2">
        <v>0</v>
      </c>
      <c r="G5" s="3">
        <f t="shared" si="0"/>
        <v>4325.7665999999999</v>
      </c>
      <c r="H5" s="3">
        <f t="shared" si="1"/>
        <v>0.73000000003958121</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19083.82</v>
      </c>
      <c r="D6" s="2">
        <f>'PR-RAS'!E10</f>
        <v>19581.689999999999</v>
      </c>
      <c r="E6" s="2">
        <v>0</v>
      </c>
      <c r="F6" s="2">
        <v>0</v>
      </c>
      <c r="G6" s="3">
        <f t="shared" si="0"/>
        <v>291.23599999999999</v>
      </c>
      <c r="H6" s="3">
        <f t="shared" si="1"/>
        <v>0.49000000000160071</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4935.38</v>
      </c>
      <c r="D7" s="2">
        <f>'PR-RAS'!E11</f>
        <v>7658.2</v>
      </c>
      <c r="E7" s="2">
        <v>0</v>
      </c>
      <c r="F7" s="2">
        <v>0</v>
      </c>
      <c r="G7" s="3">
        <f t="shared" si="0"/>
        <v>121.51067999999999</v>
      </c>
      <c r="H7" s="3">
        <f t="shared" si="1"/>
        <v>0.57999999999992724</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21452.43</v>
      </c>
      <c r="D8" s="2">
        <f>'PR-RAS'!E12</f>
        <v>10563.37</v>
      </c>
      <c r="E8" s="2">
        <v>0</v>
      </c>
      <c r="F8" s="2">
        <v>0</v>
      </c>
      <c r="G8" s="3">
        <f t="shared" si="0"/>
        <v>298.05419000000001</v>
      </c>
      <c r="H8" s="3">
        <f t="shared" si="1"/>
        <v>0.80000000000109139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18159.63</v>
      </c>
      <c r="D9" s="2">
        <f>'PR-RAS'!E13</f>
        <v>31458.78</v>
      </c>
      <c r="E9" s="2">
        <v>0</v>
      </c>
      <c r="F9" s="2">
        <v>0</v>
      </c>
      <c r="G9" s="3">
        <f t="shared" si="0"/>
        <v>648.61752000000001</v>
      </c>
      <c r="H9" s="3">
        <f t="shared" si="1"/>
        <v>0.59000000000014552</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88.93</v>
      </c>
      <c r="D11" s="2">
        <f>'PR-RAS'!E15</f>
        <v>0</v>
      </c>
      <c r="E11" s="2">
        <v>0</v>
      </c>
      <c r="F11" s="2">
        <v>0</v>
      </c>
      <c r="G11" s="3">
        <f t="shared" si="0"/>
        <v>0.88930000000000009</v>
      </c>
      <c r="H11" s="3">
        <f t="shared" si="1"/>
        <v>6.9999999999993179E-2</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15968.609999999999</v>
      </c>
      <c r="D19" s="2">
        <f>'PR-RAS'!E23</f>
        <v>15437.55</v>
      </c>
      <c r="E19" s="2">
        <v>0</v>
      </c>
      <c r="F19" s="2">
        <v>0</v>
      </c>
      <c r="G19" s="3">
        <f t="shared" si="0"/>
        <v>843.18677999999989</v>
      </c>
      <c r="H19" s="3">
        <f t="shared" si="1"/>
        <v>0.84000000000196451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232.89</v>
      </c>
      <c r="D20" s="2">
        <f>'PR-RAS'!E24</f>
        <v>272.14999999999998</v>
      </c>
      <c r="E20" s="2">
        <v>0</v>
      </c>
      <c r="F20" s="2">
        <v>0</v>
      </c>
      <c r="G20" s="3">
        <f t="shared" si="0"/>
        <v>14.766609999999998</v>
      </c>
      <c r="H20" s="3">
        <f t="shared" si="1"/>
        <v>0.25999999999999091</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15735.72</v>
      </c>
      <c r="D23" s="2">
        <f>'PR-RAS'!E27</f>
        <v>15165.4</v>
      </c>
      <c r="E23" s="2">
        <v>0</v>
      </c>
      <c r="F23" s="2">
        <v>0</v>
      </c>
      <c r="G23" s="3">
        <f t="shared" si="0"/>
        <v>1013.4634399999999</v>
      </c>
      <c r="H23" s="3">
        <f t="shared" si="1"/>
        <v>0.68000000000029104</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2815.02</v>
      </c>
      <c r="D25" s="2">
        <f>'PR-RAS'!E29</f>
        <v>3411.52</v>
      </c>
      <c r="E25" s="2">
        <v>0</v>
      </c>
      <c r="F25" s="2">
        <v>0</v>
      </c>
      <c r="G25" s="3">
        <f t="shared" si="0"/>
        <v>231.31343999999999</v>
      </c>
      <c r="H25" s="3">
        <f t="shared" si="1"/>
        <v>0.5</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2815.02</v>
      </c>
      <c r="D27" s="2">
        <f>'PR-RAS'!E31</f>
        <v>3411.52</v>
      </c>
      <c r="E27" s="2">
        <v>0</v>
      </c>
      <c r="F27" s="2">
        <v>0</v>
      </c>
      <c r="G27" s="3">
        <f t="shared" si="0"/>
        <v>250.58955999999998</v>
      </c>
      <c r="H27" s="3">
        <f t="shared" si="1"/>
        <v>0.5</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374016.10000000003</v>
      </c>
      <c r="D45" s="2">
        <f>'PR-RAS'!E49</f>
        <v>172558.41</v>
      </c>
      <c r="E45" s="2">
        <v>0</v>
      </c>
      <c r="F45" s="2">
        <v>0</v>
      </c>
      <c r="G45" s="3">
        <f t="shared" si="0"/>
        <v>31641.848480000001</v>
      </c>
      <c r="H45" s="3">
        <f t="shared" si="1"/>
        <v>0.51000000003841706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234971.6</v>
      </c>
      <c r="D54" s="2">
        <f>'PR-RAS'!E58</f>
        <v>77585.850000000006</v>
      </c>
      <c r="E54" s="2">
        <v>0</v>
      </c>
      <c r="F54" s="2">
        <v>0</v>
      </c>
      <c r="G54" s="3">
        <f t="shared" si="0"/>
        <v>20677.594900000004</v>
      </c>
      <c r="H54" s="3">
        <f t="shared" si="1"/>
        <v>0.54999999998835847</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8791.6</v>
      </c>
      <c r="D55" s="2">
        <f>'PR-RAS'!E59</f>
        <v>36211.85</v>
      </c>
      <c r="E55" s="2">
        <v>0</v>
      </c>
      <c r="F55" s="2">
        <v>0</v>
      </c>
      <c r="G55" s="3">
        <f t="shared" si="0"/>
        <v>4385.6261999999997</v>
      </c>
      <c r="H55" s="3">
        <f t="shared" si="1"/>
        <v>0.55000000000109139</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226180</v>
      </c>
      <c r="D56" s="2">
        <f>'PR-RAS'!E60</f>
        <v>41374</v>
      </c>
      <c r="E56" s="2">
        <v>0</v>
      </c>
      <c r="F56" s="2">
        <v>0</v>
      </c>
      <c r="G56" s="3">
        <f t="shared" si="0"/>
        <v>16991.04</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119680.35</v>
      </c>
      <c r="D60" s="2">
        <f>'PR-RAS'!E64</f>
        <v>94972.56</v>
      </c>
      <c r="E60" s="2">
        <v>0</v>
      </c>
      <c r="F60" s="2">
        <v>0</v>
      </c>
      <c r="G60" s="3">
        <f t="shared" si="0"/>
        <v>18267.902729999998</v>
      </c>
      <c r="H60" s="3">
        <f t="shared" si="1"/>
        <v>0.79000000000814907</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119680.35</v>
      </c>
      <c r="D63" s="2">
        <f>'PR-RAS'!E67</f>
        <v>94972.56</v>
      </c>
      <c r="E63" s="2">
        <v>0</v>
      </c>
      <c r="F63" s="2">
        <v>0</v>
      </c>
      <c r="G63" s="3">
        <f>(B63/1000)*(C63*1+D63*2)</f>
        <v>19196.779139999999</v>
      </c>
      <c r="H63" s="3">
        <f>ABS(C63-ROUND(C63,0))+ABS(D63-ROUND(D63,0))</f>
        <v>0.79000000000814907</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19364.150000000001</v>
      </c>
      <c r="D70" s="2">
        <f>'PR-RAS'!E74</f>
        <v>0</v>
      </c>
      <c r="E70" s="2">
        <v>0</v>
      </c>
      <c r="F70" s="2">
        <v>0</v>
      </c>
      <c r="G70" s="3">
        <f t="shared" si="0"/>
        <v>1336.1263500000002</v>
      </c>
      <c r="H70" s="3">
        <f t="shared" si="1"/>
        <v>0.15000000000145519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19364.150000000001</v>
      </c>
      <c r="D72" s="2">
        <f>'PR-RAS'!E76</f>
        <v>0</v>
      </c>
      <c r="E72" s="2">
        <v>0</v>
      </c>
      <c r="F72" s="2">
        <v>0</v>
      </c>
      <c r="G72" s="3">
        <f t="shared" si="0"/>
        <v>1374.85465</v>
      </c>
      <c r="H72" s="3">
        <f t="shared" si="1"/>
        <v>0.15000000000145519</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5585.3600000000006</v>
      </c>
      <c r="D78" s="2">
        <f>'PR-RAS'!E82</f>
        <v>12328.55</v>
      </c>
      <c r="E78" s="2">
        <v>0</v>
      </c>
      <c r="F78" s="2">
        <v>0</v>
      </c>
      <c r="G78" s="3">
        <f t="shared" si="0"/>
        <v>2328.6694199999997</v>
      </c>
      <c r="H78" s="3">
        <f t="shared" si="1"/>
        <v>0.81000000000130967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7.6</v>
      </c>
      <c r="D79" s="2">
        <f>'PR-RAS'!E83</f>
        <v>14.49</v>
      </c>
      <c r="E79" s="2">
        <v>0</v>
      </c>
      <c r="F79" s="2">
        <v>0</v>
      </c>
      <c r="G79" s="3">
        <f t="shared" si="0"/>
        <v>2.85324</v>
      </c>
      <c r="H79" s="3">
        <f t="shared" si="1"/>
        <v>0.89000000000000057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7.6</v>
      </c>
      <c r="D81" s="2">
        <f>'PR-RAS'!E85</f>
        <v>14.49</v>
      </c>
      <c r="E81" s="2">
        <v>0</v>
      </c>
      <c r="F81" s="2">
        <v>0</v>
      </c>
      <c r="G81" s="3">
        <f t="shared" si="0"/>
        <v>2.9264000000000001</v>
      </c>
      <c r="H81" s="3">
        <f t="shared" si="1"/>
        <v>0.89000000000000057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5577.76</v>
      </c>
      <c r="D87" s="2">
        <f>'PR-RAS'!E91</f>
        <v>12314.06</v>
      </c>
      <c r="E87" s="2">
        <v>0</v>
      </c>
      <c r="F87" s="2">
        <v>0</v>
      </c>
      <c r="G87" s="3">
        <f t="shared" si="0"/>
        <v>2597.7056799999996</v>
      </c>
      <c r="H87" s="3">
        <f t="shared" si="1"/>
        <v>0.2999999999992724</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169.22</v>
      </c>
      <c r="D88" s="2">
        <f>'PR-RAS'!E92</f>
        <v>169.22</v>
      </c>
      <c r="E88" s="2">
        <v>0</v>
      </c>
      <c r="F88" s="2">
        <v>0</v>
      </c>
      <c r="G88" s="3">
        <f t="shared" si="0"/>
        <v>44.166419999999995</v>
      </c>
      <c r="H88" s="3">
        <f t="shared" si="1"/>
        <v>0.43999999999999773</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5369.55</v>
      </c>
      <c r="D89" s="2">
        <f>'PR-RAS'!E93</f>
        <v>12104.03</v>
      </c>
      <c r="E89" s="2">
        <v>0</v>
      </c>
      <c r="F89" s="2">
        <v>0</v>
      </c>
      <c r="G89" s="3">
        <f t="shared" si="0"/>
        <v>2602.8296799999998</v>
      </c>
      <c r="H89" s="3">
        <f t="shared" si="1"/>
        <v>0.48000000000047294</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38.99</v>
      </c>
      <c r="D90" s="2">
        <f>'PR-RAS'!E94</f>
        <v>40.81</v>
      </c>
      <c r="E90" s="2">
        <v>0</v>
      </c>
      <c r="F90" s="2">
        <v>0</v>
      </c>
      <c r="G90" s="3">
        <f t="shared" si="0"/>
        <v>10.734290000000001</v>
      </c>
      <c r="H90" s="3">
        <f t="shared" si="1"/>
        <v>0.19999999999999574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15968.89</v>
      </c>
      <c r="D102" s="2">
        <f>'PR-RAS'!E106</f>
        <v>15361.519999999999</v>
      </c>
      <c r="E102" s="2">
        <v>0</v>
      </c>
      <c r="F102" s="2">
        <v>0</v>
      </c>
      <c r="G102" s="3">
        <f t="shared" si="0"/>
        <v>4715.8849299999993</v>
      </c>
      <c r="H102" s="3">
        <f t="shared" si="1"/>
        <v>0.59000000000196451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1807.8</v>
      </c>
      <c r="D108" s="2">
        <f>'PR-RAS'!E112</f>
        <v>2781.23</v>
      </c>
      <c r="E108" s="2">
        <v>0</v>
      </c>
      <c r="F108" s="2">
        <v>0</v>
      </c>
      <c r="G108" s="3">
        <f t="shared" si="0"/>
        <v>788.61782000000005</v>
      </c>
      <c r="H108" s="3">
        <f t="shared" si="1"/>
        <v>0.43000000000006366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935.65</v>
      </c>
      <c r="D111" s="2">
        <f>'PR-RAS'!E115</f>
        <v>0</v>
      </c>
      <c r="E111" s="2">
        <v>0</v>
      </c>
      <c r="F111" s="2">
        <v>0</v>
      </c>
      <c r="G111" s="3">
        <f t="shared" si="0"/>
        <v>102.92149999999999</v>
      </c>
      <c r="H111" s="3">
        <f t="shared" si="1"/>
        <v>0.35000000000002274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872.15</v>
      </c>
      <c r="D113" s="2">
        <f>'PR-RAS'!E117</f>
        <v>2781.23</v>
      </c>
      <c r="E113" s="2">
        <v>0</v>
      </c>
      <c r="F113" s="2">
        <v>0</v>
      </c>
      <c r="G113" s="3">
        <f t="shared" si="0"/>
        <v>720.67632000000003</v>
      </c>
      <c r="H113" s="3">
        <f t="shared" si="1"/>
        <v>0.37999999999999545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14161.09</v>
      </c>
      <c r="D116" s="2">
        <f>'PR-RAS'!E120</f>
        <v>12580.289999999999</v>
      </c>
      <c r="E116" s="2">
        <v>0</v>
      </c>
      <c r="F116" s="2">
        <v>0</v>
      </c>
      <c r="G116" s="3">
        <f t="shared" si="0"/>
        <v>4521.9920499999998</v>
      </c>
      <c r="H116" s="3">
        <f t="shared" si="1"/>
        <v>0.37999999999919964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428.44</v>
      </c>
      <c r="D117" s="2">
        <f>'PR-RAS'!E121</f>
        <v>286.57</v>
      </c>
      <c r="E117" s="2">
        <v>0</v>
      </c>
      <c r="F117" s="2">
        <v>0</v>
      </c>
      <c r="G117" s="3">
        <f t="shared" si="0"/>
        <v>116.18328</v>
      </c>
      <c r="H117" s="3">
        <f t="shared" si="1"/>
        <v>0.87000000000000455</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13732.65</v>
      </c>
      <c r="D118" s="2">
        <f>'PR-RAS'!E122</f>
        <v>12293.72</v>
      </c>
      <c r="E118" s="2">
        <v>0</v>
      </c>
      <c r="F118" s="2">
        <v>0</v>
      </c>
      <c r="G118" s="3">
        <f t="shared" si="0"/>
        <v>4483.4505300000001</v>
      </c>
      <c r="H118" s="3">
        <f t="shared" si="1"/>
        <v>0.63000000000101863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732.12</v>
      </c>
      <c r="D121" s="2">
        <f>'PR-RAS'!E125</f>
        <v>910.63</v>
      </c>
      <c r="E121" s="2">
        <v>0</v>
      </c>
      <c r="F121" s="2">
        <v>0</v>
      </c>
      <c r="G121" s="3">
        <f t="shared" si="0"/>
        <v>306.40559999999999</v>
      </c>
      <c r="H121" s="3">
        <f t="shared" si="1"/>
        <v>0.49000000000000909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732.12</v>
      </c>
      <c r="D122" s="2">
        <f>'PR-RAS'!E126</f>
        <v>910.63</v>
      </c>
      <c r="E122" s="2">
        <v>0</v>
      </c>
      <c r="F122" s="2">
        <v>0</v>
      </c>
      <c r="G122" s="3">
        <f t="shared" si="0"/>
        <v>308.95898</v>
      </c>
      <c r="H122" s="3">
        <f t="shared" si="1"/>
        <v>0.49000000000000909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732.12</v>
      </c>
      <c r="D123" s="2">
        <f>'PR-RAS'!E127</f>
        <v>817.74</v>
      </c>
      <c r="E123" s="2">
        <v>0</v>
      </c>
      <c r="F123" s="2">
        <v>0</v>
      </c>
      <c r="G123" s="3">
        <f t="shared" si="0"/>
        <v>288.84719999999999</v>
      </c>
      <c r="H123" s="3">
        <f t="shared" si="1"/>
        <v>0.37999999999999545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92.89</v>
      </c>
      <c r="E124" s="2">
        <v>0</v>
      </c>
      <c r="F124" s="2">
        <v>0</v>
      </c>
      <c r="G124" s="3">
        <f t="shared" si="0"/>
        <v>22.850940000000001</v>
      </c>
      <c r="H124" s="3">
        <f t="shared" si="1"/>
        <v>0.10999999999999943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291022.43</v>
      </c>
      <c r="D148" s="2">
        <f>'PR-RAS'!E152</f>
        <v>321531.77999999997</v>
      </c>
      <c r="E148" s="2">
        <v>0</v>
      </c>
      <c r="F148" s="2">
        <v>0</v>
      </c>
      <c r="G148" s="3">
        <f t="shared" si="0"/>
        <v>137310.64053</v>
      </c>
      <c r="H148" s="3">
        <f t="shared" si="1"/>
        <v>0.65000000002328306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50696.42</v>
      </c>
      <c r="D149" s="2">
        <f>'PR-RAS'!E153</f>
        <v>81618.78</v>
      </c>
      <c r="E149" s="2">
        <v>0</v>
      </c>
      <c r="F149" s="2">
        <v>0</v>
      </c>
      <c r="G149" s="3">
        <f t="shared" si="0"/>
        <v>31662.229039999995</v>
      </c>
      <c r="H149" s="3">
        <f t="shared" si="1"/>
        <v>0.63999999999941792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41992.92</v>
      </c>
      <c r="D150" s="2">
        <f>'PR-RAS'!E154</f>
        <v>64665.53</v>
      </c>
      <c r="E150" s="2">
        <v>0</v>
      </c>
      <c r="F150" s="2">
        <v>0</v>
      </c>
      <c r="G150" s="3">
        <f t="shared" si="0"/>
        <v>25527.273019999997</v>
      </c>
      <c r="H150" s="3">
        <f t="shared" si="1"/>
        <v>0.55000000000291038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41992.92</v>
      </c>
      <c r="D151" s="2">
        <f>'PR-RAS'!E155</f>
        <v>64665.53</v>
      </c>
      <c r="E151" s="2">
        <v>0</v>
      </c>
      <c r="F151" s="2">
        <v>0</v>
      </c>
      <c r="G151" s="3">
        <f t="shared" si="0"/>
        <v>25698.596999999998</v>
      </c>
      <c r="H151" s="3">
        <f t="shared" si="1"/>
        <v>0.55000000000291038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2478.4499999999998</v>
      </c>
      <c r="D155" s="2">
        <f>'PR-RAS'!E159</f>
        <v>6283.43</v>
      </c>
      <c r="E155" s="2">
        <v>0</v>
      </c>
      <c r="F155" s="2">
        <v>0</v>
      </c>
      <c r="G155" s="3">
        <f t="shared" si="0"/>
        <v>2316.9777400000003</v>
      </c>
      <c r="H155" s="3">
        <f t="shared" si="1"/>
        <v>0.88000000000010914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6225.05</v>
      </c>
      <c r="D156" s="2">
        <f>'PR-RAS'!E160</f>
        <v>10669.82</v>
      </c>
      <c r="E156" s="2">
        <v>0</v>
      </c>
      <c r="F156" s="2">
        <v>0</v>
      </c>
      <c r="G156" s="3">
        <f t="shared" si="0"/>
        <v>4272.5269499999995</v>
      </c>
      <c r="H156" s="3">
        <f t="shared" si="1"/>
        <v>0.23000000000047294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6225.05</v>
      </c>
      <c r="D158" s="2">
        <f>'PR-RAS'!E162</f>
        <v>10669.82</v>
      </c>
      <c r="E158" s="2">
        <v>0</v>
      </c>
      <c r="F158" s="2">
        <v>0</v>
      </c>
      <c r="G158" s="3">
        <f t="shared" si="0"/>
        <v>4327.6563299999998</v>
      </c>
      <c r="H158" s="3">
        <f t="shared" si="1"/>
        <v>0.23000000000047294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124840.79999999999</v>
      </c>
      <c r="D160" s="2">
        <f>'PR-RAS'!E164</f>
        <v>102584.29000000001</v>
      </c>
      <c r="E160" s="2">
        <v>0</v>
      </c>
      <c r="F160" s="2">
        <v>0</v>
      </c>
      <c r="G160" s="3">
        <f t="shared" si="0"/>
        <v>52471.491419999998</v>
      </c>
      <c r="H160" s="3">
        <f t="shared" si="1"/>
        <v>0.4900000000197906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2685.34</v>
      </c>
      <c r="D161" s="2">
        <f>'PR-RAS'!E165</f>
        <v>4268.13</v>
      </c>
      <c r="E161" s="2">
        <v>0</v>
      </c>
      <c r="F161" s="2">
        <v>0</v>
      </c>
      <c r="G161" s="3">
        <f t="shared" si="0"/>
        <v>1795.4560000000001</v>
      </c>
      <c r="H161" s="3">
        <f t="shared" si="1"/>
        <v>0.47000000000025466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30</v>
      </c>
      <c r="E162" s="2">
        <v>0</v>
      </c>
      <c r="F162" s="2">
        <v>0</v>
      </c>
      <c r="G162" s="3">
        <f t="shared" si="0"/>
        <v>9.66</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1145.6400000000001</v>
      </c>
      <c r="D163" s="2">
        <f>'PR-RAS'!E167</f>
        <v>1498.08</v>
      </c>
      <c r="E163" s="2">
        <v>0</v>
      </c>
      <c r="F163" s="2">
        <v>0</v>
      </c>
      <c r="G163" s="3">
        <f t="shared" si="0"/>
        <v>670.97160000000008</v>
      </c>
      <c r="H163" s="3">
        <f t="shared" si="1"/>
        <v>0.4399999999998272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640</v>
      </c>
      <c r="D164" s="2">
        <f>'PR-RAS'!E168</f>
        <v>1598.75</v>
      </c>
      <c r="E164" s="2">
        <v>0</v>
      </c>
      <c r="F164" s="2">
        <v>0</v>
      </c>
      <c r="G164" s="3">
        <f t="shared" si="0"/>
        <v>625.51250000000005</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899.7</v>
      </c>
      <c r="D165" s="2">
        <f>'PR-RAS'!E169</f>
        <v>1141.3</v>
      </c>
      <c r="E165" s="2">
        <v>0</v>
      </c>
      <c r="F165" s="2">
        <v>0</v>
      </c>
      <c r="G165" s="3">
        <f t="shared" si="0"/>
        <v>521.8972</v>
      </c>
      <c r="H165" s="3">
        <f t="shared" si="1"/>
        <v>0.59999999999990905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19669.230000000003</v>
      </c>
      <c r="D166" s="2">
        <f>'PR-RAS'!E170</f>
        <v>22312.89</v>
      </c>
      <c r="E166" s="2">
        <v>0</v>
      </c>
      <c r="F166" s="2">
        <v>0</v>
      </c>
      <c r="G166" s="3">
        <f t="shared" si="0"/>
        <v>10608.676650000001</v>
      </c>
      <c r="H166" s="3">
        <f t="shared" si="1"/>
        <v>0.3400000000037835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1319.84</v>
      </c>
      <c r="D167" s="2">
        <f>'PR-RAS'!E171</f>
        <v>1312.53</v>
      </c>
      <c r="E167" s="2">
        <v>0</v>
      </c>
      <c r="F167" s="2">
        <v>0</v>
      </c>
      <c r="G167" s="3">
        <f t="shared" si="0"/>
        <v>654.85339999999997</v>
      </c>
      <c r="H167" s="3">
        <f t="shared" si="1"/>
        <v>0.63000000000010914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9652.59</v>
      </c>
      <c r="D169" s="2">
        <f>'PR-RAS'!E173</f>
        <v>13824.75</v>
      </c>
      <c r="E169" s="2">
        <v>0</v>
      </c>
      <c r="F169" s="2">
        <v>0</v>
      </c>
      <c r="G169" s="3">
        <f t="shared" si="0"/>
        <v>6266.7511199999999</v>
      </c>
      <c r="H169" s="3">
        <f t="shared" si="1"/>
        <v>0.65999999999985448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1892.29</v>
      </c>
      <c r="D170" s="2">
        <f>'PR-RAS'!E174</f>
        <v>2483.2600000000002</v>
      </c>
      <c r="E170" s="2">
        <v>0</v>
      </c>
      <c r="F170" s="2">
        <v>0</v>
      </c>
      <c r="G170" s="3">
        <f t="shared" si="0"/>
        <v>1159.1388900000002</v>
      </c>
      <c r="H170" s="3">
        <f t="shared" si="1"/>
        <v>0.5500000000001819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6804.51</v>
      </c>
      <c r="D171" s="2">
        <f>'PR-RAS'!E175</f>
        <v>4692.3500000000004</v>
      </c>
      <c r="E171" s="2">
        <v>0</v>
      </c>
      <c r="F171" s="2">
        <v>0</v>
      </c>
      <c r="G171" s="3">
        <f t="shared" si="0"/>
        <v>2752.1657000000005</v>
      </c>
      <c r="H171" s="3">
        <f t="shared" si="1"/>
        <v>0.84000000000014552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66389.959999999992</v>
      </c>
      <c r="D174" s="2">
        <f>'PR-RAS'!E178</f>
        <v>50077.98</v>
      </c>
      <c r="E174" s="2">
        <v>0</v>
      </c>
      <c r="F174" s="2">
        <v>0</v>
      </c>
      <c r="G174" s="3">
        <f t="shared" si="0"/>
        <v>28812.444159999995</v>
      </c>
      <c r="H174" s="3">
        <f t="shared" si="1"/>
        <v>6.0000000004947651E-2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3176.13</v>
      </c>
      <c r="D175" s="2">
        <f>'PR-RAS'!E179</f>
        <v>2806.51</v>
      </c>
      <c r="E175" s="2">
        <v>0</v>
      </c>
      <c r="F175" s="2">
        <v>0</v>
      </c>
      <c r="G175" s="3">
        <f t="shared" si="0"/>
        <v>1529.3121000000001</v>
      </c>
      <c r="H175" s="3">
        <f t="shared" si="1"/>
        <v>0.61999999999989086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20770.84</v>
      </c>
      <c r="D176" s="2">
        <f>'PR-RAS'!E180</f>
        <v>20224.169999999998</v>
      </c>
      <c r="E176" s="2">
        <v>0</v>
      </c>
      <c r="F176" s="2">
        <v>0</v>
      </c>
      <c r="G176" s="3">
        <f t="shared" si="0"/>
        <v>10713.356499999998</v>
      </c>
      <c r="H176" s="3">
        <f t="shared" si="1"/>
        <v>0.32999999999810825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2572.13</v>
      </c>
      <c r="D177" s="2">
        <f>'PR-RAS'!E181</f>
        <v>1034.8499999999999</v>
      </c>
      <c r="E177" s="2">
        <v>0</v>
      </c>
      <c r="F177" s="2">
        <v>0</v>
      </c>
      <c r="G177" s="3">
        <f t="shared" si="0"/>
        <v>816.9620799999999</v>
      </c>
      <c r="H177" s="3">
        <f t="shared" si="1"/>
        <v>0.28000000000020009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6780.52</v>
      </c>
      <c r="D178" s="2">
        <f>'PR-RAS'!E182</f>
        <v>5926.59</v>
      </c>
      <c r="E178" s="2">
        <v>0</v>
      </c>
      <c r="F178" s="2">
        <v>0</v>
      </c>
      <c r="G178" s="3">
        <f t="shared" si="0"/>
        <v>3298.1648999999998</v>
      </c>
      <c r="H178" s="3">
        <f t="shared" si="1"/>
        <v>0.88999999999941792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1685.85</v>
      </c>
      <c r="D179" s="2">
        <f>'PR-RAS'!E183</f>
        <v>2443.31</v>
      </c>
      <c r="E179" s="2">
        <v>0</v>
      </c>
      <c r="F179" s="2">
        <v>0</v>
      </c>
      <c r="G179" s="3">
        <f t="shared" si="0"/>
        <v>1169.8996599999998</v>
      </c>
      <c r="H179" s="3">
        <f t="shared" si="1"/>
        <v>0.46000000000003638</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1053.8800000000001</v>
      </c>
      <c r="D180" s="2">
        <f>'PR-RAS'!E184</f>
        <v>3949.3</v>
      </c>
      <c r="E180" s="2">
        <v>0</v>
      </c>
      <c r="F180" s="2">
        <v>0</v>
      </c>
      <c r="G180" s="3">
        <f t="shared" si="0"/>
        <v>1602.4939199999999</v>
      </c>
      <c r="H180" s="3">
        <f t="shared" si="1"/>
        <v>0.42000000000007276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29750.61</v>
      </c>
      <c r="D181" s="2">
        <f>'PR-RAS'!E185</f>
        <v>12018.25</v>
      </c>
      <c r="E181" s="2">
        <v>0</v>
      </c>
      <c r="F181" s="2">
        <v>0</v>
      </c>
      <c r="G181" s="3">
        <f t="shared" si="0"/>
        <v>9681.6797999999999</v>
      </c>
      <c r="H181" s="3">
        <f t="shared" si="1"/>
        <v>0.63999999999941792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600</v>
      </c>
      <c r="D183" s="2">
        <f>'PR-RAS'!E187</f>
        <v>1675</v>
      </c>
      <c r="E183" s="2">
        <v>0</v>
      </c>
      <c r="F183" s="2">
        <v>0</v>
      </c>
      <c r="G183" s="3">
        <f t="shared" si="0"/>
        <v>718.9</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36096.269999999997</v>
      </c>
      <c r="D190" s="2">
        <f>'PR-RAS'!E194</f>
        <v>25925.29</v>
      </c>
      <c r="E190" s="2">
        <v>0</v>
      </c>
      <c r="F190" s="2">
        <v>0</v>
      </c>
      <c r="G190" s="3">
        <f t="shared" si="0"/>
        <v>16621.95465</v>
      </c>
      <c r="H190" s="3">
        <f t="shared" si="1"/>
        <v>0.55999999999767169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9110.69</v>
      </c>
      <c r="D191" s="2">
        <f>'PR-RAS'!E195</f>
        <v>8328.74</v>
      </c>
      <c r="E191" s="2">
        <v>0</v>
      </c>
      <c r="F191" s="2">
        <v>0</v>
      </c>
      <c r="G191" s="3">
        <f t="shared" si="0"/>
        <v>4895.9522999999999</v>
      </c>
      <c r="H191" s="3">
        <f t="shared" si="1"/>
        <v>0.56999999999970896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3344.57</v>
      </c>
      <c r="D192" s="2">
        <f>'PR-RAS'!E196</f>
        <v>316.7</v>
      </c>
      <c r="E192" s="2">
        <v>0</v>
      </c>
      <c r="F192" s="2">
        <v>0</v>
      </c>
      <c r="G192" s="3">
        <f t="shared" si="0"/>
        <v>759.79227000000003</v>
      </c>
      <c r="H192" s="3">
        <f t="shared" si="1"/>
        <v>0.72999999999984766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1762.04</v>
      </c>
      <c r="D193" s="2">
        <f>'PR-RAS'!E197</f>
        <v>564.66999999999996</v>
      </c>
      <c r="E193" s="2">
        <v>0</v>
      </c>
      <c r="F193" s="2">
        <v>0</v>
      </c>
      <c r="G193" s="3">
        <f t="shared" si="0"/>
        <v>555.14496000000008</v>
      </c>
      <c r="H193" s="3">
        <f t="shared" si="1"/>
        <v>0.37000000000000455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5537.62</v>
      </c>
      <c r="D194" s="2">
        <f>'PR-RAS'!E198</f>
        <v>4274.87</v>
      </c>
      <c r="E194" s="2">
        <v>0</v>
      </c>
      <c r="F194" s="2">
        <v>0</v>
      </c>
      <c r="G194" s="3">
        <f t="shared" si="0"/>
        <v>2718.8604800000003</v>
      </c>
      <c r="H194" s="3">
        <f t="shared" si="1"/>
        <v>0.51000000000021828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7976.43</v>
      </c>
      <c r="D195" s="2">
        <f>'PR-RAS'!E199</f>
        <v>996.59</v>
      </c>
      <c r="E195" s="2">
        <v>0</v>
      </c>
      <c r="F195" s="2">
        <v>0</v>
      </c>
      <c r="G195" s="3">
        <f t="shared" si="0"/>
        <v>1934.1043400000001</v>
      </c>
      <c r="H195" s="3">
        <f t="shared" si="1"/>
        <v>0.84000000000025921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8364.92</v>
      </c>
      <c r="D197" s="2">
        <f>'PR-RAS'!E201</f>
        <v>11443.72</v>
      </c>
      <c r="E197" s="2">
        <v>0</v>
      </c>
      <c r="F197" s="2">
        <v>0</v>
      </c>
      <c r="G197" s="3">
        <f t="shared" si="0"/>
        <v>6125.4625599999999</v>
      </c>
      <c r="H197" s="3">
        <f t="shared" si="1"/>
        <v>0.36000000000058208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847.67000000000007</v>
      </c>
      <c r="D198" s="2">
        <f>'PR-RAS'!E202</f>
        <v>378.06</v>
      </c>
      <c r="E198" s="2">
        <v>0</v>
      </c>
      <c r="F198" s="2">
        <v>0</v>
      </c>
      <c r="G198" s="3">
        <f t="shared" si="0"/>
        <v>315.94663000000003</v>
      </c>
      <c r="H198" s="3">
        <f t="shared" si="1"/>
        <v>0.38999999999992951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847.67000000000007</v>
      </c>
      <c r="D212" s="2">
        <f>'PR-RAS'!E216</f>
        <v>378.06</v>
      </c>
      <c r="E212" s="2">
        <v>0</v>
      </c>
      <c r="F212" s="2">
        <v>0</v>
      </c>
      <c r="G212" s="3">
        <f t="shared" si="0"/>
        <v>338.39968999999996</v>
      </c>
      <c r="H212" s="3">
        <f t="shared" si="1"/>
        <v>0.38999999999992951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740.98</v>
      </c>
      <c r="D213" s="2">
        <f>'PR-RAS'!E217</f>
        <v>355.18</v>
      </c>
      <c r="E213" s="2">
        <v>0</v>
      </c>
      <c r="F213" s="2">
        <v>0</v>
      </c>
      <c r="G213" s="3">
        <f t="shared" si="0"/>
        <v>307.68407999999999</v>
      </c>
      <c r="H213" s="3">
        <f t="shared" si="1"/>
        <v>0.19999999999998863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106.69</v>
      </c>
      <c r="D215" s="2">
        <f>'PR-RAS'!E219</f>
        <v>22.88</v>
      </c>
      <c r="E215" s="2">
        <v>0</v>
      </c>
      <c r="F215" s="2">
        <v>0</v>
      </c>
      <c r="G215" s="3">
        <f t="shared" si="0"/>
        <v>32.624299999999998</v>
      </c>
      <c r="H215" s="3">
        <f t="shared" si="1"/>
        <v>0.43000000000000327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6146.6</v>
      </c>
      <c r="D217" s="2">
        <f>'PR-RAS'!E221</f>
        <v>4822.8900000000003</v>
      </c>
      <c r="E217" s="2">
        <v>0</v>
      </c>
      <c r="F217" s="2">
        <v>0</v>
      </c>
      <c r="G217" s="3">
        <f t="shared" si="0"/>
        <v>3411.1540800000002</v>
      </c>
      <c r="H217" s="3">
        <f t="shared" si="1"/>
        <v>0.50999999999930878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6146.6</v>
      </c>
      <c r="D221" s="2">
        <f>'PR-RAS'!E225</f>
        <v>4822.8900000000003</v>
      </c>
      <c r="E221" s="2">
        <v>0</v>
      </c>
      <c r="F221" s="2">
        <v>0</v>
      </c>
      <c r="G221" s="3">
        <f t="shared" si="0"/>
        <v>3474.3236000000002</v>
      </c>
      <c r="H221" s="3">
        <f t="shared" si="1"/>
        <v>0.50999999999930878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4155.6000000000004</v>
      </c>
      <c r="D223" s="2">
        <f>'PR-RAS'!E227</f>
        <v>4822.8900000000003</v>
      </c>
      <c r="E223" s="2">
        <v>0</v>
      </c>
      <c r="F223" s="2">
        <v>0</v>
      </c>
      <c r="G223" s="3">
        <f t="shared" si="0"/>
        <v>3063.9063600000004</v>
      </c>
      <c r="H223" s="3">
        <f t="shared" si="1"/>
        <v>0.50999999999930878</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1991</v>
      </c>
      <c r="D224" s="2">
        <f>'PR-RAS'!E228</f>
        <v>0</v>
      </c>
      <c r="E224" s="2">
        <v>0</v>
      </c>
      <c r="F224" s="2">
        <v>0</v>
      </c>
      <c r="G224" s="3">
        <f t="shared" si="0"/>
        <v>443.99299999999999</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69094.14</v>
      </c>
      <c r="D226" s="2">
        <f>'PR-RAS'!E230</f>
        <v>70211.05</v>
      </c>
      <c r="E226" s="2">
        <v>0</v>
      </c>
      <c r="F226" s="2">
        <v>0</v>
      </c>
      <c r="G226" s="3">
        <f t="shared" si="0"/>
        <v>47141.154000000002</v>
      </c>
      <c r="H226" s="3">
        <f t="shared" si="1"/>
        <v>0.19000000000232831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4387.51</v>
      </c>
      <c r="D233" s="2">
        <f>'PR-RAS'!E237</f>
        <v>6528.77</v>
      </c>
      <c r="E233" s="2">
        <v>0</v>
      </c>
      <c r="F233" s="2">
        <v>0</v>
      </c>
      <c r="G233" s="3">
        <f t="shared" si="0"/>
        <v>4047.251600000001</v>
      </c>
      <c r="H233" s="3">
        <f t="shared" si="1"/>
        <v>0.71999999999934516</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4387.51</v>
      </c>
      <c r="D235" s="2">
        <f>'PR-RAS'!E239</f>
        <v>6528.77</v>
      </c>
      <c r="E235" s="2">
        <v>0</v>
      </c>
      <c r="F235" s="2">
        <v>0</v>
      </c>
      <c r="G235" s="3">
        <f t="shared" si="0"/>
        <v>4082.141700000001</v>
      </c>
      <c r="H235" s="3">
        <f t="shared" si="1"/>
        <v>0.71999999999934516</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4786.63</v>
      </c>
      <c r="D242" s="2">
        <f>'PR-RAS'!E246</f>
        <v>9005.73</v>
      </c>
      <c r="E242" s="2">
        <v>0</v>
      </c>
      <c r="F242" s="2">
        <v>0</v>
      </c>
      <c r="G242" s="3">
        <f t="shared" si="0"/>
        <v>5494.3396899999998</v>
      </c>
      <c r="H242" s="3">
        <f t="shared" si="1"/>
        <v>0.64000000000032742</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4786.63</v>
      </c>
      <c r="D243" s="2">
        <f>'PR-RAS'!E247</f>
        <v>9005.73</v>
      </c>
      <c r="E243" s="2">
        <v>0</v>
      </c>
      <c r="F243" s="2">
        <v>0</v>
      </c>
      <c r="G243" s="3">
        <f t="shared" si="0"/>
        <v>5517.13778</v>
      </c>
      <c r="H243" s="3">
        <f t="shared" si="1"/>
        <v>0.64000000000032742</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59920</v>
      </c>
      <c r="D246" s="2">
        <f>'PR-RAS'!E250</f>
        <v>54676.55</v>
      </c>
      <c r="E246" s="2">
        <v>0</v>
      </c>
      <c r="F246" s="2">
        <v>0</v>
      </c>
      <c r="G246" s="3">
        <f t="shared" si="0"/>
        <v>41471.909500000002</v>
      </c>
      <c r="H246" s="3">
        <f t="shared" si="1"/>
        <v>0.44999999999708962</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59920</v>
      </c>
      <c r="D247" s="2">
        <f>'PR-RAS'!E251</f>
        <v>54676.55</v>
      </c>
      <c r="E247" s="2">
        <v>0</v>
      </c>
      <c r="F247" s="2">
        <v>0</v>
      </c>
      <c r="G247" s="3">
        <f t="shared" si="0"/>
        <v>41641.1826</v>
      </c>
      <c r="H247" s="3">
        <f t="shared" si="1"/>
        <v>0.44999999999708962</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19887.75</v>
      </c>
      <c r="D258" s="2">
        <f>'PR-RAS'!E262</f>
        <v>41251.980000000003</v>
      </c>
      <c r="E258" s="2">
        <v>0</v>
      </c>
      <c r="F258" s="2">
        <v>0</v>
      </c>
      <c r="G258" s="3">
        <f t="shared" si="0"/>
        <v>26314.669470000001</v>
      </c>
      <c r="H258" s="3">
        <f t="shared" si="1"/>
        <v>0.26999999999679858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19887.75</v>
      </c>
      <c r="D265" s="2">
        <f>'PR-RAS'!E269</f>
        <v>41251.980000000003</v>
      </c>
      <c r="E265" s="2">
        <v>0</v>
      </c>
      <c r="F265" s="2">
        <v>0</v>
      </c>
      <c r="G265" s="3">
        <f t="shared" si="0"/>
        <v>27031.411440000003</v>
      </c>
      <c r="H265" s="3">
        <f t="shared" si="1"/>
        <v>0.26999999999679858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12407.63</v>
      </c>
      <c r="D266" s="2">
        <f>'PR-RAS'!E270</f>
        <v>40607.22</v>
      </c>
      <c r="E266" s="2">
        <v>0</v>
      </c>
      <c r="F266" s="2">
        <v>0</v>
      </c>
      <c r="G266" s="3">
        <f t="shared" si="0"/>
        <v>24809.848550000002</v>
      </c>
      <c r="H266" s="3">
        <f t="shared" si="1"/>
        <v>0.59000000000196451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7480.12</v>
      </c>
      <c r="D267" s="2">
        <f>'PR-RAS'!E271</f>
        <v>644.76</v>
      </c>
      <c r="E267" s="2">
        <v>0</v>
      </c>
      <c r="F267" s="2">
        <v>0</v>
      </c>
      <c r="G267" s="3">
        <f t="shared" si="0"/>
        <v>2332.72424</v>
      </c>
      <c r="H267" s="3">
        <f t="shared" si="1"/>
        <v>0.35999999999989996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19509.05</v>
      </c>
      <c r="D269" s="2">
        <f>'PR-RAS'!E273</f>
        <v>20664.73</v>
      </c>
      <c r="E269" s="2">
        <v>0</v>
      </c>
      <c r="F269" s="2">
        <v>0</v>
      </c>
      <c r="G269" s="3">
        <f t="shared" si="0"/>
        <v>16304.72068</v>
      </c>
      <c r="H269" s="3">
        <f t="shared" si="1"/>
        <v>0.31999999999970896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17387.009999999998</v>
      </c>
      <c r="D270" s="2">
        <f>'PR-RAS'!E274</f>
        <v>13847.05</v>
      </c>
      <c r="E270" s="2">
        <v>0</v>
      </c>
      <c r="F270" s="2">
        <v>0</v>
      </c>
      <c r="G270" s="3">
        <f t="shared" si="0"/>
        <v>12126.818590000001</v>
      </c>
      <c r="H270" s="3">
        <f t="shared" si="1"/>
        <v>5.9999999997671694E-2</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17387.009999999998</v>
      </c>
      <c r="D271" s="2">
        <f>'PR-RAS'!E275</f>
        <v>13847.05</v>
      </c>
      <c r="E271" s="2">
        <v>0</v>
      </c>
      <c r="F271" s="2">
        <v>0</v>
      </c>
      <c r="G271" s="3">
        <f t="shared" si="0"/>
        <v>12171.899700000002</v>
      </c>
      <c r="H271" s="3">
        <f t="shared" si="1"/>
        <v>5.9999999997671694E-2</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2122.04</v>
      </c>
      <c r="D274" s="2">
        <f>'PR-RAS'!E278</f>
        <v>0</v>
      </c>
      <c r="E274" s="2">
        <v>0</v>
      </c>
      <c r="F274" s="2">
        <v>0</v>
      </c>
      <c r="G274" s="3">
        <f t="shared" si="0"/>
        <v>579.31691999999998</v>
      </c>
      <c r="H274" s="3">
        <f t="shared" si="1"/>
        <v>3.999999999996362E-2</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2122.04</v>
      </c>
      <c r="D276" s="2">
        <f>'PR-RAS'!E280</f>
        <v>0</v>
      </c>
      <c r="E276" s="2">
        <v>0</v>
      </c>
      <c r="F276" s="2">
        <v>0</v>
      </c>
      <c r="G276" s="3">
        <f t="shared" si="12"/>
        <v>583.56100000000004</v>
      </c>
      <c r="H276" s="3">
        <f t="shared" si="13"/>
        <v>3.999999999996362E-2</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6817.68</v>
      </c>
      <c r="E285" s="2">
        <v>0</v>
      </c>
      <c r="F285" s="2">
        <v>0</v>
      </c>
      <c r="G285" s="3">
        <f t="shared" si="12"/>
        <v>3872.4422399999999</v>
      </c>
      <c r="H285" s="3">
        <f t="shared" si="13"/>
        <v>0.31999999999970896</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6817.68</v>
      </c>
      <c r="E286" s="2">
        <v>0</v>
      </c>
      <c r="F286" s="2">
        <v>0</v>
      </c>
      <c r="G286" s="3">
        <f t="shared" si="12"/>
        <v>3886.0775999999996</v>
      </c>
      <c r="H286" s="3">
        <f t="shared" si="13"/>
        <v>0.31999999999970896</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291022.43</v>
      </c>
      <c r="D295" s="2">
        <f>'PR-RAS'!E299</f>
        <v>321531.77999999997</v>
      </c>
      <c r="E295" s="2">
        <v>0</v>
      </c>
      <c r="F295" s="2">
        <v>0</v>
      </c>
      <c r="G295" s="3">
        <f t="shared" si="12"/>
        <v>274621.28106000001</v>
      </c>
      <c r="H295" s="3">
        <f t="shared" si="13"/>
        <v>0.65000000002328306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499384.73000000004</v>
      </c>
      <c r="D296" s="2">
        <f>'PR-RAS'!E300</f>
        <v>352569.90000000008</v>
      </c>
      <c r="E296" s="2">
        <v>0</v>
      </c>
      <c r="F296" s="2">
        <v>0</v>
      </c>
      <c r="G296" s="3">
        <f t="shared" si="12"/>
        <v>355334.73635000008</v>
      </c>
      <c r="H296" s="3">
        <f t="shared" si="13"/>
        <v>0.36999999987892807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22210.94</v>
      </c>
      <c r="D298" s="2">
        <f>'PR-RAS'!E302</f>
        <v>82583.06</v>
      </c>
      <c r="E298" s="2">
        <v>0</v>
      </c>
      <c r="F298" s="2">
        <v>0</v>
      </c>
      <c r="G298" s="3">
        <f t="shared" si="12"/>
        <v>55650.986819999998</v>
      </c>
      <c r="H298" s="3">
        <f t="shared" si="13"/>
        <v>0.11999999999898137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367035.07</v>
      </c>
      <c r="D300" s="2">
        <f>'PR-RAS'!E304</f>
        <v>7299.18</v>
      </c>
      <c r="E300" s="2">
        <v>0</v>
      </c>
      <c r="F300" s="2">
        <v>0</v>
      </c>
      <c r="G300" s="3">
        <f t="shared" si="12"/>
        <v>114108.39556999999</v>
      </c>
      <c r="H300" s="3">
        <f t="shared" si="13"/>
        <v>0.25000000000727596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464.82</v>
      </c>
      <c r="E301" s="2">
        <v>0</v>
      </c>
      <c r="F301" s="2">
        <v>0</v>
      </c>
      <c r="G301" s="3">
        <f t="shared" si="12"/>
        <v>278.892</v>
      </c>
      <c r="H301" s="3">
        <f t="shared" si="13"/>
        <v>0.18000000000000682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1012.54</v>
      </c>
      <c r="D303" s="2">
        <f>'PR-RAS'!E308</f>
        <v>200</v>
      </c>
      <c r="E303" s="2">
        <v>0</v>
      </c>
      <c r="F303" s="2">
        <v>0</v>
      </c>
      <c r="G303" s="3">
        <f t="shared" si="12"/>
        <v>426.58707999999996</v>
      </c>
      <c r="H303" s="3">
        <f t="shared" si="13"/>
        <v>0.46000000000003638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1012.54</v>
      </c>
      <c r="D316" s="2">
        <f>'PR-RAS'!E321</f>
        <v>200</v>
      </c>
      <c r="E316" s="2">
        <v>0</v>
      </c>
      <c r="F316" s="2">
        <v>0</v>
      </c>
      <c r="G316" s="3">
        <f t="shared" si="12"/>
        <v>444.95009999999996</v>
      </c>
      <c r="H316" s="3">
        <f t="shared" si="13"/>
        <v>0.46000000000003638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1012.54</v>
      </c>
      <c r="D317" s="2">
        <f>'PR-RAS'!E322</f>
        <v>200</v>
      </c>
      <c r="E317" s="2">
        <v>0</v>
      </c>
      <c r="F317" s="2">
        <v>0</v>
      </c>
      <c r="G317" s="3">
        <f t="shared" si="12"/>
        <v>446.36264</v>
      </c>
      <c r="H317" s="3">
        <f t="shared" si="13"/>
        <v>0.46000000000003638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1012.54</v>
      </c>
      <c r="D318" s="2">
        <f>'PR-RAS'!E323</f>
        <v>200</v>
      </c>
      <c r="E318" s="2">
        <v>0</v>
      </c>
      <c r="F318" s="2">
        <v>0</v>
      </c>
      <c r="G318" s="3">
        <f t="shared" si="12"/>
        <v>447.77517999999998</v>
      </c>
      <c r="H318" s="3">
        <f t="shared" si="13"/>
        <v>0.46000000000003638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143889.70000000001</v>
      </c>
      <c r="D355" s="2">
        <f>'PR-RAS'!E360</f>
        <v>34629.58</v>
      </c>
      <c r="E355" s="2">
        <v>0</v>
      </c>
      <c r="F355" s="2">
        <v>0</v>
      </c>
      <c r="G355" s="3">
        <f t="shared" si="12"/>
        <v>75454.69644</v>
      </c>
      <c r="H355" s="3">
        <f t="shared" si="13"/>
        <v>0.71999999998661224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97734.209999999992</v>
      </c>
      <c r="D356" s="2">
        <f>'PR-RAS'!E361</f>
        <v>0</v>
      </c>
      <c r="E356" s="2">
        <v>0</v>
      </c>
      <c r="F356" s="2">
        <v>0</v>
      </c>
      <c r="G356" s="3">
        <f t="shared" si="12"/>
        <v>34695.644549999997</v>
      </c>
      <c r="H356" s="3">
        <f t="shared" si="13"/>
        <v>0.20999999999185093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18501.509999999998</v>
      </c>
      <c r="D357" s="2">
        <f>'PR-RAS'!E362</f>
        <v>0</v>
      </c>
      <c r="E357" s="2">
        <v>0</v>
      </c>
      <c r="F357" s="2">
        <v>0</v>
      </c>
      <c r="G357" s="3">
        <f t="shared" si="12"/>
        <v>6586.5375599999988</v>
      </c>
      <c r="H357" s="3">
        <f t="shared" si="13"/>
        <v>0.49000000000160071</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18501.509999999998</v>
      </c>
      <c r="D358" s="2">
        <f>'PR-RAS'!E363</f>
        <v>0</v>
      </c>
      <c r="E358" s="2">
        <v>0</v>
      </c>
      <c r="F358" s="2">
        <v>0</v>
      </c>
      <c r="G358" s="3">
        <f t="shared" si="12"/>
        <v>6605.0390699999989</v>
      </c>
      <c r="H358" s="3">
        <f t="shared" si="13"/>
        <v>0.49000000000160071</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79232.7</v>
      </c>
      <c r="D361" s="2">
        <f>'PR-RAS'!E366</f>
        <v>0</v>
      </c>
      <c r="E361" s="2">
        <v>0</v>
      </c>
      <c r="F361" s="2">
        <v>0</v>
      </c>
      <c r="G361" s="3">
        <f t="shared" si="12"/>
        <v>28523.771999999997</v>
      </c>
      <c r="H361" s="3">
        <f t="shared" si="13"/>
        <v>0.30000000000291038</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79232.7</v>
      </c>
      <c r="D365" s="2">
        <f>'PR-RAS'!E370</f>
        <v>0</v>
      </c>
      <c r="E365" s="2">
        <v>0</v>
      </c>
      <c r="F365" s="2">
        <v>0</v>
      </c>
      <c r="G365" s="3">
        <f t="shared" si="12"/>
        <v>28840.702799999999</v>
      </c>
      <c r="H365" s="3">
        <f t="shared" si="13"/>
        <v>0.30000000000291038</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30842.99</v>
      </c>
      <c r="D368" s="2">
        <f>'PR-RAS'!E373</f>
        <v>24004.58</v>
      </c>
      <c r="E368" s="2">
        <v>0</v>
      </c>
      <c r="F368" s="2">
        <v>0</v>
      </c>
      <c r="G368" s="3">
        <f t="shared" si="12"/>
        <v>28938.739050000004</v>
      </c>
      <c r="H368" s="3">
        <f t="shared" si="13"/>
        <v>0.42999999999665306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24140</v>
      </c>
      <c r="D369" s="2">
        <f>'PR-RAS'!E374</f>
        <v>4139.49</v>
      </c>
      <c r="E369" s="2">
        <v>0</v>
      </c>
      <c r="F369" s="2">
        <v>0</v>
      </c>
      <c r="G369" s="3">
        <f t="shared" si="12"/>
        <v>11930.184639999999</v>
      </c>
      <c r="H369" s="3">
        <f t="shared" si="13"/>
        <v>0.48999999999978172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24140</v>
      </c>
      <c r="D373" s="2">
        <f>'PR-RAS'!E378</f>
        <v>4139.49</v>
      </c>
      <c r="E373" s="2">
        <v>0</v>
      </c>
      <c r="F373" s="2">
        <v>0</v>
      </c>
      <c r="G373" s="3">
        <f t="shared" si="12"/>
        <v>12059.860559999999</v>
      </c>
      <c r="H373" s="3">
        <f t="shared" si="13"/>
        <v>0.48999999999978172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1302.99</v>
      </c>
      <c r="D374" s="2">
        <f>'PR-RAS'!E379</f>
        <v>13265.09</v>
      </c>
      <c r="E374" s="2">
        <v>0</v>
      </c>
      <c r="F374" s="2">
        <v>0</v>
      </c>
      <c r="G374" s="3">
        <f t="shared" si="12"/>
        <v>10381.772410000001</v>
      </c>
      <c r="H374" s="3">
        <f t="shared" si="13"/>
        <v>0.10000000000013642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1302.99</v>
      </c>
      <c r="D375" s="2">
        <f>'PR-RAS'!E380</f>
        <v>0</v>
      </c>
      <c r="E375" s="2">
        <v>0</v>
      </c>
      <c r="F375" s="2">
        <v>0</v>
      </c>
      <c r="G375" s="3">
        <f t="shared" si="12"/>
        <v>487.31826000000001</v>
      </c>
      <c r="H375" s="3">
        <f t="shared" si="13"/>
        <v>9.9999999999909051E-3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2330.09</v>
      </c>
      <c r="E377" s="2">
        <v>0</v>
      </c>
      <c r="F377" s="2">
        <v>0</v>
      </c>
      <c r="G377" s="3">
        <f t="shared" si="12"/>
        <v>1752.2276800000002</v>
      </c>
      <c r="H377" s="3">
        <f t="shared" si="13"/>
        <v>9.0000000000145519E-2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10935</v>
      </c>
      <c r="E380" s="2">
        <v>0</v>
      </c>
      <c r="F380" s="2">
        <v>0</v>
      </c>
      <c r="G380" s="3">
        <f t="shared" si="12"/>
        <v>8288.73</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5400</v>
      </c>
      <c r="D396" s="2">
        <f>'PR-RAS'!E401</f>
        <v>6600</v>
      </c>
      <c r="E396" s="2">
        <v>0</v>
      </c>
      <c r="F396" s="2">
        <v>0</v>
      </c>
      <c r="G396" s="3">
        <f t="shared" si="12"/>
        <v>7347</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5400</v>
      </c>
      <c r="D398" s="2">
        <f>'PR-RAS'!E403</f>
        <v>0</v>
      </c>
      <c r="E398" s="2">
        <v>0</v>
      </c>
      <c r="F398" s="2">
        <v>0</v>
      </c>
      <c r="G398" s="3">
        <f t="shared" si="12"/>
        <v>2143.8000000000002</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6600</v>
      </c>
      <c r="E399" s="2">
        <v>0</v>
      </c>
      <c r="F399" s="2">
        <v>0</v>
      </c>
      <c r="G399" s="3">
        <f t="shared" si="12"/>
        <v>5253.6</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15312.5</v>
      </c>
      <c r="D407" s="2">
        <f>'PR-RAS'!E412</f>
        <v>10625</v>
      </c>
      <c r="E407" s="2">
        <v>0</v>
      </c>
      <c r="F407" s="2">
        <v>0</v>
      </c>
      <c r="G407" s="3">
        <f t="shared" si="12"/>
        <v>14844.375000000002</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15312.5</v>
      </c>
      <c r="D408" s="2">
        <f>'PR-RAS'!E413</f>
        <v>10625</v>
      </c>
      <c r="E408" s="2">
        <v>0</v>
      </c>
      <c r="F408" s="2">
        <v>0</v>
      </c>
      <c r="G408" s="3">
        <f t="shared" si="12"/>
        <v>14880.937499999998</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142877.16</v>
      </c>
      <c r="D413" s="2">
        <f>'PR-RAS'!E418</f>
        <v>34429.58</v>
      </c>
      <c r="E413" s="2">
        <v>0</v>
      </c>
      <c r="F413" s="2">
        <v>0</v>
      </c>
      <c r="G413" s="3">
        <f t="shared" si="12"/>
        <v>87235.363839999991</v>
      </c>
      <c r="H413" s="3">
        <f t="shared" si="13"/>
        <v>0.58000000000174623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791419.70000000007</v>
      </c>
      <c r="D417" s="2">
        <f>'PR-RAS'!E422</f>
        <v>674301.68</v>
      </c>
      <c r="E417" s="2">
        <v>0</v>
      </c>
      <c r="F417" s="2">
        <v>0</v>
      </c>
      <c r="G417" s="3">
        <f t="shared" si="12"/>
        <v>890249.59296000004</v>
      </c>
      <c r="H417" s="3">
        <f t="shared" si="13"/>
        <v>0.61999999987892807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434912.13</v>
      </c>
      <c r="D418" s="2">
        <f>'PR-RAS'!E423</f>
        <v>356161.36</v>
      </c>
      <c r="E418" s="2">
        <v>0</v>
      </c>
      <c r="F418" s="2">
        <v>0</v>
      </c>
      <c r="G418" s="3">
        <f t="shared" si="12"/>
        <v>478396.93245000002</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356507.57000000007</v>
      </c>
      <c r="D419" s="2">
        <f>'PR-RAS'!E424</f>
        <v>318140.32000000007</v>
      </c>
      <c r="E419" s="2">
        <v>0</v>
      </c>
      <c r="F419" s="2">
        <v>0</v>
      </c>
      <c r="G419" s="3">
        <f t="shared" si="12"/>
        <v>414985.47178000008</v>
      </c>
      <c r="H419" s="3">
        <f t="shared" si="13"/>
        <v>0.75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22210.94</v>
      </c>
      <c r="D421" s="2">
        <f>'PR-RAS'!E426</f>
        <v>82583.06</v>
      </c>
      <c r="E421" s="2">
        <v>0</v>
      </c>
      <c r="F421" s="2">
        <v>0</v>
      </c>
      <c r="G421" s="3">
        <f t="shared" si="12"/>
        <v>78698.3652</v>
      </c>
      <c r="H421" s="3">
        <f t="shared" si="13"/>
        <v>0.11999999999898137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367035.07</v>
      </c>
      <c r="D423" s="2">
        <f>'PR-RAS'!E428</f>
        <v>7299.18</v>
      </c>
      <c r="E423" s="2">
        <v>0</v>
      </c>
      <c r="F423" s="2">
        <v>0</v>
      </c>
      <c r="G423" s="3">
        <f t="shared" si="12"/>
        <v>161049.30745999998</v>
      </c>
      <c r="H423" s="3">
        <f t="shared" si="13"/>
        <v>0.25000000000727596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791419.70000000007</v>
      </c>
      <c r="D637" s="2">
        <f>'PR-RAS'!E643</f>
        <v>674301.68</v>
      </c>
      <c r="E637" s="2">
        <v>0</v>
      </c>
      <c r="F637" s="2">
        <v>0</v>
      </c>
      <c r="G637" s="3">
        <f t="shared" si="14"/>
        <v>1361054.66616</v>
      </c>
      <c r="H637" s="3">
        <f t="shared" si="15"/>
        <v>0.61999999987892807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434912.13</v>
      </c>
      <c r="D638" s="2">
        <f>'PR-RAS'!E644</f>
        <v>356161.36</v>
      </c>
      <c r="E638" s="2">
        <v>0</v>
      </c>
      <c r="F638" s="2">
        <v>0</v>
      </c>
      <c r="G638" s="3">
        <f t="shared" si="14"/>
        <v>730788.5994500001</v>
      </c>
      <c r="H638" s="3">
        <f t="shared" si="15"/>
        <v>0.48999999999068677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356507.57000000007</v>
      </c>
      <c r="D639" s="2">
        <f>'PR-RAS'!E645</f>
        <v>318140.32000000007</v>
      </c>
      <c r="E639" s="2">
        <v>0</v>
      </c>
      <c r="F639" s="2">
        <v>0</v>
      </c>
      <c r="G639" s="3">
        <f t="shared" si="14"/>
        <v>633398.87798000011</v>
      </c>
      <c r="H639" s="3">
        <f t="shared" si="15"/>
        <v>0.75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22210.94</v>
      </c>
      <c r="D641" s="2">
        <f>'PR-RAS'!E647</f>
        <v>82583.06</v>
      </c>
      <c r="E641" s="2">
        <v>0</v>
      </c>
      <c r="F641" s="2">
        <v>0</v>
      </c>
      <c r="G641" s="3">
        <f t="shared" si="14"/>
        <v>119921.3184</v>
      </c>
      <c r="H641" s="3">
        <f t="shared" si="15"/>
        <v>0.11999999999898137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378718.51000000007</v>
      </c>
      <c r="D643" s="2">
        <f>'PR-RAS'!E649</f>
        <v>400723.38000000006</v>
      </c>
      <c r="E643" s="2">
        <v>0</v>
      </c>
      <c r="F643" s="2">
        <v>0</v>
      </c>
      <c r="G643" s="3">
        <f t="shared" si="14"/>
        <v>757666.10334000015</v>
      </c>
      <c r="H643" s="3">
        <f t="shared" si="15"/>
        <v>0.86999999999534339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159147.16</v>
      </c>
      <c r="D646" s="2">
        <f>'PR-RAS'!E653</f>
        <v>374508.58</v>
      </c>
      <c r="E646" s="2">
        <v>0</v>
      </c>
      <c r="F646" s="2">
        <v>0</v>
      </c>
      <c r="G646" s="3">
        <f t="shared" si="14"/>
        <v>585765.98640000005</v>
      </c>
      <c r="H646" s="3">
        <f t="shared" si="15"/>
        <v>0.57999999998719431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795458.46</v>
      </c>
      <c r="D647" s="2">
        <f>'PR-RAS'!E654</f>
        <v>890914.1</v>
      </c>
      <c r="E647" s="2">
        <v>0</v>
      </c>
      <c r="F647" s="2">
        <v>0</v>
      </c>
      <c r="G647" s="3">
        <f t="shared" si="14"/>
        <v>1664927.1823600002</v>
      </c>
      <c r="H647" s="3">
        <f t="shared" si="15"/>
        <v>0.55999999993946403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429483.04</v>
      </c>
      <c r="D648" s="2">
        <f>'PR-RAS'!E655</f>
        <v>581782.79</v>
      </c>
      <c r="E648" s="2">
        <v>0</v>
      </c>
      <c r="F648" s="2">
        <v>0</v>
      </c>
      <c r="G648" s="3">
        <f t="shared" si="14"/>
        <v>1030702.4571400001</v>
      </c>
      <c r="H648" s="3">
        <f t="shared" si="15"/>
        <v>0.24999999994179234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525122.58000000007</v>
      </c>
      <c r="D649" s="2">
        <f>'PR-RAS'!E656</f>
        <v>683639.8899999999</v>
      </c>
      <c r="E649" s="2">
        <v>0</v>
      </c>
      <c r="F649" s="2">
        <v>0</v>
      </c>
      <c r="G649" s="3">
        <f t="shared" si="14"/>
        <v>1226276.7292799999</v>
      </c>
      <c r="H649" s="3">
        <f t="shared" si="15"/>
        <v>0.53000000002793968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10</v>
      </c>
      <c r="D650" s="2">
        <f>'PR-RAS'!E657</f>
        <v>11</v>
      </c>
      <c r="E650" s="2">
        <v>0</v>
      </c>
      <c r="F650" s="2">
        <v>0</v>
      </c>
      <c r="G650" s="3">
        <f t="shared" si="14"/>
        <v>20.768000000000001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9</v>
      </c>
      <c r="D652" s="2">
        <f>'PR-RAS'!E659</f>
        <v>10</v>
      </c>
      <c r="E652" s="2">
        <v>0</v>
      </c>
      <c r="F652" s="2">
        <v>0</v>
      </c>
      <c r="G652" s="3">
        <f t="shared" si="14"/>
        <v>18.879000000000001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2400</v>
      </c>
      <c r="D662" s="2">
        <f>'PR-RAS'!E669</f>
        <v>27744</v>
      </c>
      <c r="E662" s="2">
        <v>0</v>
      </c>
      <c r="F662" s="2">
        <v>0</v>
      </c>
      <c r="G662" s="3">
        <f t="shared" si="14"/>
        <v>38263.968000000001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6391.6</v>
      </c>
      <c r="D665" s="2">
        <f>'PR-RAS'!E672</f>
        <v>8467.85</v>
      </c>
      <c r="E665" s="2">
        <v>0</v>
      </c>
      <c r="F665" s="2">
        <v>0</v>
      </c>
      <c r="G665" s="3">
        <f t="shared" si="14"/>
        <v>15489.327200000003</v>
      </c>
      <c r="H665" s="3">
        <f t="shared" si="15"/>
        <v>0.5499999999992724</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226180</v>
      </c>
      <c r="D666" s="2">
        <f>'PR-RAS'!E673</f>
        <v>41374</v>
      </c>
      <c r="E666" s="2">
        <v>0</v>
      </c>
      <c r="F666" s="2">
        <v>0</v>
      </c>
      <c r="G666" s="3">
        <f t="shared" si="14"/>
        <v>205437.12000000002</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19364.150000000001</v>
      </c>
      <c r="D699" s="2">
        <f>'PR-RAS'!E706</f>
        <v>0</v>
      </c>
      <c r="E699" s="2">
        <v>0</v>
      </c>
      <c r="F699" s="2">
        <v>0</v>
      </c>
      <c r="G699" s="3">
        <f t="shared" si="14"/>
        <v>13516.1767</v>
      </c>
      <c r="H699" s="3">
        <f t="shared" si="15"/>
        <v>0.15000000000145519</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8892.7900000000009</v>
      </c>
      <c r="D734" s="2">
        <f>'PR-RAS'!E741</f>
        <v>7609.53</v>
      </c>
      <c r="E734" s="2">
        <v>0</v>
      </c>
      <c r="F734" s="2">
        <v>0</v>
      </c>
      <c r="G734" s="3">
        <f t="shared" si="14"/>
        <v>17673.98605</v>
      </c>
      <c r="H734" s="3">
        <f t="shared" si="15"/>
        <v>0.67999999999938154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2484</v>
      </c>
      <c r="D735" s="2">
        <f>'PR-RAS'!E742</f>
        <v>0</v>
      </c>
      <c r="E735" s="2">
        <v>0</v>
      </c>
      <c r="F735" s="2">
        <v>0</v>
      </c>
      <c r="G735" s="3">
        <f t="shared" si="14"/>
        <v>1823.2559999999999</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1991</v>
      </c>
      <c r="D771" s="2">
        <f>'PR-RAS'!E778</f>
        <v>0</v>
      </c>
      <c r="E771" s="2">
        <v>0</v>
      </c>
      <c r="F771" s="2">
        <v>0</v>
      </c>
      <c r="G771" s="3">
        <f t="shared" si="14"/>
        <v>1533.07</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4044.31</v>
      </c>
      <c r="D780" s="2">
        <f>'PR-RAS'!E787</f>
        <v>6528.77</v>
      </c>
      <c r="E780" s="2">
        <v>0</v>
      </c>
      <c r="F780" s="2">
        <v>0</v>
      </c>
      <c r="G780" s="3">
        <f t="shared" si="14"/>
        <v>13322.341150000002</v>
      </c>
      <c r="H780" s="3">
        <f t="shared" si="15"/>
        <v>0.53999999999950887</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343.2</v>
      </c>
      <c r="D781" s="2">
        <f>'PR-RAS'!E788</f>
        <v>0</v>
      </c>
      <c r="E781" s="2">
        <v>0</v>
      </c>
      <c r="F781" s="2">
        <v>0</v>
      </c>
      <c r="G781" s="3">
        <f t="shared" si="14"/>
        <v>267.69600000000003</v>
      </c>
      <c r="H781" s="3">
        <f t="shared" si="15"/>
        <v>0.19999999999998863</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11014.05</v>
      </c>
      <c r="D839" s="2">
        <f>'PR-RAS'!E846</f>
        <v>14910</v>
      </c>
      <c r="E839" s="2">
        <v>0</v>
      </c>
      <c r="F839" s="2">
        <v>0</v>
      </c>
      <c r="G839" s="3">
        <f t="shared" si="34"/>
        <v>34218.933900000004</v>
      </c>
      <c r="H839" s="3">
        <f t="shared" si="35"/>
        <v>4.9999999999272404E-2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1393.58</v>
      </c>
      <c r="D843" s="2">
        <f>'PR-RAS'!E850</f>
        <v>25697.22</v>
      </c>
      <c r="E843" s="2">
        <v>0</v>
      </c>
      <c r="F843" s="2">
        <v>0</v>
      </c>
      <c r="G843" s="3">
        <f t="shared" si="34"/>
        <v>44447.512840000003</v>
      </c>
      <c r="H843" s="3">
        <f t="shared" si="35"/>
        <v>0.64000000000123691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772.12</v>
      </c>
      <c r="D844" s="2">
        <f>'PR-RAS'!E851</f>
        <v>644.76</v>
      </c>
      <c r="E844" s="2">
        <v>0</v>
      </c>
      <c r="F844" s="2">
        <v>0</v>
      </c>
      <c r="G844" s="3">
        <f t="shared" si="34"/>
        <v>1737.9625199999998</v>
      </c>
      <c r="H844" s="3">
        <f t="shared" si="35"/>
        <v>0.36000000000001364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6708</v>
      </c>
      <c r="D848" s="2">
        <f>'PR-RAS'!E855</f>
        <v>0</v>
      </c>
      <c r="E848" s="2">
        <v>0</v>
      </c>
      <c r="F848" s="2">
        <v>0</v>
      </c>
      <c r="G848" s="3">
        <f t="shared" si="34"/>
        <v>5681.6759999999995</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2273.0500000000002</v>
      </c>
      <c r="E849" s="2">
        <v>0</v>
      </c>
      <c r="F849" s="2">
        <v>0</v>
      </c>
      <c r="G849" s="3">
        <f t="shared" si="34"/>
        <v>3855.0928000000004</v>
      </c>
      <c r="H849" s="3">
        <f t="shared" si="35"/>
        <v>5.0000000000181899E-2</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6817.68</v>
      </c>
      <c r="E850" s="2">
        <v>0</v>
      </c>
      <c r="F850" s="2">
        <v>0</v>
      </c>
      <c r="G850" s="3">
        <f t="shared" si="34"/>
        <v>11576.42064</v>
      </c>
      <c r="H850" s="3">
        <f t="shared" si="35"/>
        <v>0.31999999999970896</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266044.09999999998</v>
      </c>
      <c r="D1581" s="7"/>
      <c r="E1581" s="7">
        <v>0</v>
      </c>
      <c r="F1581" s="7">
        <v>0</v>
      </c>
      <c r="G1581" s="8">
        <f t="shared" ref="G1581:G1685" si="70">B1581/1000*C1581</f>
        <v>266.04409999999996</v>
      </c>
      <c r="H1581" s="8">
        <f t="shared" ref="H1581:H1685" si="71">ABS(C1581-ROUND(C1581,0))</f>
        <v>9.9999999976716936E-2</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399153.9</v>
      </c>
      <c r="D1582" s="2">
        <v>0</v>
      </c>
      <c r="E1582" s="2">
        <v>0</v>
      </c>
      <c r="F1582" s="2">
        <v>0</v>
      </c>
      <c r="G1582" s="3">
        <f t="shared" si="70"/>
        <v>798.30780000000004</v>
      </c>
      <c r="H1582" s="3">
        <f t="shared" si="71"/>
        <v>9.9999999976716936E-2</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267650.91000000003</v>
      </c>
      <c r="D1584" s="2">
        <v>0</v>
      </c>
      <c r="E1584" s="2">
        <v>0</v>
      </c>
      <c r="F1584" s="2">
        <v>0</v>
      </c>
      <c r="G1584" s="3">
        <f t="shared" si="70"/>
        <v>1070.60364</v>
      </c>
      <c r="H1584" s="3">
        <f t="shared" si="71"/>
        <v>8.999999996740371E-2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82161.75</v>
      </c>
      <c r="D1585" s="2">
        <v>0</v>
      </c>
      <c r="E1585" s="2">
        <v>0</v>
      </c>
      <c r="F1585" s="2">
        <v>0</v>
      </c>
      <c r="G1585" s="3">
        <f t="shared" si="70"/>
        <v>410.80875000000003</v>
      </c>
      <c r="H1585" s="3">
        <f t="shared" si="71"/>
        <v>0.25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102837</v>
      </c>
      <c r="D1586" s="2">
        <v>0</v>
      </c>
      <c r="E1586" s="2">
        <v>0</v>
      </c>
      <c r="F1586" s="2">
        <v>0</v>
      </c>
      <c r="G1586" s="3">
        <f t="shared" si="70"/>
        <v>617.02200000000005</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378.06</v>
      </c>
      <c r="D1587" s="2">
        <v>0</v>
      </c>
      <c r="E1587" s="2">
        <v>0</v>
      </c>
      <c r="F1587" s="2">
        <v>0</v>
      </c>
      <c r="G1587" s="3">
        <f t="shared" si="70"/>
        <v>2.64642</v>
      </c>
      <c r="H1587" s="3">
        <f t="shared" si="71"/>
        <v>6.0000000000002274E-2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4822.8900000000003</v>
      </c>
      <c r="D1588" s="2">
        <v>0</v>
      </c>
      <c r="E1588" s="2">
        <v>0</v>
      </c>
      <c r="F1588" s="2">
        <v>0</v>
      </c>
      <c r="G1588" s="3">
        <f t="shared" si="70"/>
        <v>38.583120000000001</v>
      </c>
      <c r="H1588" s="3">
        <f t="shared" si="71"/>
        <v>0.10999999999967258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15534.5</v>
      </c>
      <c r="D1589" s="2">
        <v>0</v>
      </c>
      <c r="E1589" s="2">
        <v>0</v>
      </c>
      <c r="F1589" s="2">
        <v>0</v>
      </c>
      <c r="G1589" s="3">
        <f>B1589/1000*C1589</f>
        <v>139.81049999999999</v>
      </c>
      <c r="H1589" s="3">
        <f>ABS(C1589-ROUND(C1589,0))</f>
        <v>0.5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41251.980000000003</v>
      </c>
      <c r="D1590" s="2">
        <v>0</v>
      </c>
      <c r="E1590" s="2">
        <v>0</v>
      </c>
      <c r="F1590" s="2">
        <v>0</v>
      </c>
      <c r="G1590" s="3">
        <f t="shared" si="70"/>
        <v>412.51980000000003</v>
      </c>
      <c r="H1590" s="3">
        <f t="shared" si="71"/>
        <v>1.9999999996798579E-2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20664.73</v>
      </c>
      <c r="D1591" s="2">
        <v>0</v>
      </c>
      <c r="E1591" s="2">
        <v>0</v>
      </c>
      <c r="F1591" s="2">
        <v>0</v>
      </c>
      <c r="G1591" s="3">
        <f t="shared" si="70"/>
        <v>227.31202999999999</v>
      </c>
      <c r="H1591" s="3">
        <f t="shared" si="71"/>
        <v>0.27000000000043656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34629.58</v>
      </c>
      <c r="D1593" s="2">
        <v>0</v>
      </c>
      <c r="E1593" s="2">
        <v>0</v>
      </c>
      <c r="F1593" s="2">
        <v>0</v>
      </c>
      <c r="G1593" s="3">
        <f t="shared" si="70"/>
        <v>450.18454000000003</v>
      </c>
      <c r="H1593" s="3">
        <f t="shared" si="71"/>
        <v>0.41999999999825377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96873.41</v>
      </c>
      <c r="D1600" s="2">
        <v>0</v>
      </c>
      <c r="E1600" s="2">
        <v>0</v>
      </c>
      <c r="F1600" s="2">
        <v>0</v>
      </c>
      <c r="G1600" s="3">
        <f>B1600/1000*C1600</f>
        <v>1937.4682</v>
      </c>
      <c r="H1600" s="3">
        <f>ABS(C1600-ROUND(C1600,0))</f>
        <v>0.41000000000349246</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407169.19</v>
      </c>
      <c r="D1601" s="2">
        <v>0</v>
      </c>
      <c r="E1601" s="2">
        <v>0</v>
      </c>
      <c r="F1601" s="2">
        <v>0</v>
      </c>
      <c r="G1601" s="3">
        <f t="shared" si="70"/>
        <v>8550.5529900000001</v>
      </c>
      <c r="H1601" s="3">
        <f t="shared" si="71"/>
        <v>0.19000000000232831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305104</v>
      </c>
      <c r="D1603" s="2">
        <v>0</v>
      </c>
      <c r="E1603" s="2">
        <v>0</v>
      </c>
      <c r="F1603" s="2">
        <v>0</v>
      </c>
      <c r="G1603" s="3">
        <f t="shared" si="70"/>
        <v>7017.3919999999998</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80757.490000000005</v>
      </c>
      <c r="D1604" s="2">
        <v>0</v>
      </c>
      <c r="E1604" s="2">
        <v>0</v>
      </c>
      <c r="F1604" s="2">
        <v>0</v>
      </c>
      <c r="G1604" s="3">
        <f t="shared" si="70"/>
        <v>1938.1797600000002</v>
      </c>
      <c r="H1604" s="3">
        <f t="shared" si="71"/>
        <v>0.49000000000523869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132704.95000000001</v>
      </c>
      <c r="D1605" s="2">
        <v>0</v>
      </c>
      <c r="E1605" s="2">
        <v>0</v>
      </c>
      <c r="F1605" s="2">
        <v>0</v>
      </c>
      <c r="G1605" s="3">
        <f t="shared" si="70"/>
        <v>3317.6237500000007</v>
      </c>
      <c r="H1605" s="3">
        <f t="shared" si="71"/>
        <v>4.9999999988358468E-2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817.94</v>
      </c>
      <c r="D1606" s="2">
        <v>0</v>
      </c>
      <c r="E1606" s="2">
        <v>0</v>
      </c>
      <c r="F1606" s="2">
        <v>0</v>
      </c>
      <c r="G1606" s="3">
        <f t="shared" si="70"/>
        <v>21.266439999999999</v>
      </c>
      <c r="H1606" s="3">
        <f t="shared" si="71"/>
        <v>5.999999999994543E-2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6367.01</v>
      </c>
      <c r="D1607" s="2">
        <v>0</v>
      </c>
      <c r="E1607" s="2">
        <v>0</v>
      </c>
      <c r="F1607" s="2">
        <v>0</v>
      </c>
      <c r="G1607" s="3">
        <f t="shared" si="70"/>
        <v>171.90926999999999</v>
      </c>
      <c r="H1607" s="3">
        <f t="shared" si="71"/>
        <v>1.0000000000218279E-2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17968.03</v>
      </c>
      <c r="D1608" s="2">
        <v>0</v>
      </c>
      <c r="E1608" s="2">
        <v>0</v>
      </c>
      <c r="F1608" s="2">
        <v>0</v>
      </c>
      <c r="G1608" s="3">
        <f>B1608/1000*C1608</f>
        <v>503.10483999999997</v>
      </c>
      <c r="H1608" s="3">
        <f>ABS(C1608-ROUND(C1608,0))</f>
        <v>2.9999999998835847E-2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42507.89</v>
      </c>
      <c r="D1609" s="2">
        <v>0</v>
      </c>
      <c r="E1609" s="2">
        <v>0</v>
      </c>
      <c r="F1609" s="2">
        <v>0</v>
      </c>
      <c r="G1609" s="3">
        <f t="shared" si="70"/>
        <v>1232.7288100000001</v>
      </c>
      <c r="H1609" s="3">
        <f t="shared" si="71"/>
        <v>0.11000000000058208</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22874.2</v>
      </c>
      <c r="D1610" s="2">
        <v>0</v>
      </c>
      <c r="E1610" s="2">
        <v>0</v>
      </c>
      <c r="F1610" s="2">
        <v>0</v>
      </c>
      <c r="G1610" s="3">
        <f t="shared" si="70"/>
        <v>686.226</v>
      </c>
      <c r="H1610" s="3">
        <f t="shared" si="71"/>
        <v>0.2000000000007276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1106.49</v>
      </c>
      <c r="D1611" s="2">
        <v>0</v>
      </c>
      <c r="E1611" s="2">
        <v>0</v>
      </c>
      <c r="F1611" s="2">
        <v>0</v>
      </c>
      <c r="G1611" s="3">
        <f t="shared" si="70"/>
        <v>34.301189999999998</v>
      </c>
      <c r="H1611" s="3">
        <f t="shared" si="71"/>
        <v>0.49000000000000909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31829.58</v>
      </c>
      <c r="D1612" s="2">
        <v>0</v>
      </c>
      <c r="E1612" s="2">
        <v>0</v>
      </c>
      <c r="F1612" s="2">
        <v>0</v>
      </c>
      <c r="G1612" s="3">
        <f t="shared" si="70"/>
        <v>1018.5465600000001</v>
      </c>
      <c r="H1612" s="3">
        <f t="shared" si="71"/>
        <v>0.41999999999825377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70235.61</v>
      </c>
      <c r="D1619" s="2">
        <v>0</v>
      </c>
      <c r="E1619" s="2">
        <v>0</v>
      </c>
      <c r="F1619" s="2">
        <v>0</v>
      </c>
      <c r="G1619" s="3">
        <f>B1619/1000*C1619</f>
        <v>2739.1887900000002</v>
      </c>
      <c r="H1619" s="3">
        <f>ABS(C1619-ROUND(C1619,0))</f>
        <v>0.38999999999941792</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258028.81</v>
      </c>
      <c r="D1620" s="2">
        <v>0</v>
      </c>
      <c r="E1620" s="2">
        <v>0</v>
      </c>
      <c r="F1620" s="2">
        <v>0</v>
      </c>
      <c r="G1620" s="3">
        <f t="shared" si="70"/>
        <v>10321.152400000001</v>
      </c>
      <c r="H1620" s="3">
        <f t="shared" si="71"/>
        <v>0.19000000000232831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167806.02</v>
      </c>
      <c r="D1621" s="2">
        <v>0</v>
      </c>
      <c r="E1621" s="2">
        <v>0</v>
      </c>
      <c r="F1621" s="2">
        <v>0</v>
      </c>
      <c r="G1621" s="3">
        <f t="shared" si="70"/>
        <v>6880.0468199999996</v>
      </c>
      <c r="H1621" s="3">
        <f t="shared" si="71"/>
        <v>1.9999999989522621E-2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3248.52</v>
      </c>
      <c r="D1627" s="2">
        <v>0</v>
      </c>
      <c r="E1627" s="2">
        <v>0</v>
      </c>
      <c r="F1627" s="2">
        <v>0</v>
      </c>
      <c r="G1627" s="3">
        <f t="shared" si="70"/>
        <v>152.68044</v>
      </c>
      <c r="H1627" s="3">
        <f t="shared" si="71"/>
        <v>0.48000000000001819</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2038.68</v>
      </c>
      <c r="D1633" s="2">
        <v>0</v>
      </c>
      <c r="E1633" s="2">
        <v>0</v>
      </c>
      <c r="F1633" s="2">
        <v>0</v>
      </c>
      <c r="G1633" s="3">
        <f t="shared" si="70"/>
        <v>108.05004</v>
      </c>
      <c r="H1633" s="3">
        <f t="shared" si="71"/>
        <v>0.31999999999993634</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4.4000000000000004</v>
      </c>
      <c r="D1634" s="2">
        <v>0</v>
      </c>
      <c r="E1634" s="2">
        <v>0</v>
      </c>
      <c r="F1634" s="2">
        <v>0</v>
      </c>
      <c r="G1634" s="3">
        <f t="shared" si="70"/>
        <v>0.23760000000000001</v>
      </c>
      <c r="H1634" s="3">
        <f t="shared" si="71"/>
        <v>0.40000000000000036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62.82</v>
      </c>
      <c r="D1635" s="2">
        <v>0</v>
      </c>
      <c r="E1635" s="2">
        <v>0</v>
      </c>
      <c r="F1635" s="2">
        <v>0</v>
      </c>
      <c r="G1635" s="3">
        <f t="shared" si="70"/>
        <v>3.4550999999999998</v>
      </c>
      <c r="H1635" s="3">
        <f t="shared" si="71"/>
        <v>0.17999999999999972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217.56</v>
      </c>
      <c r="D1636" s="2">
        <v>0</v>
      </c>
      <c r="E1636" s="2">
        <v>0</v>
      </c>
      <c r="F1636" s="2">
        <v>0</v>
      </c>
      <c r="G1636" s="3">
        <f t="shared" si="70"/>
        <v>12.18336</v>
      </c>
      <c r="H1636" s="3">
        <f t="shared" si="71"/>
        <v>0.43999999999999773</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1753.9</v>
      </c>
      <c r="D1637" s="2">
        <v>0</v>
      </c>
      <c r="E1637" s="2">
        <v>0</v>
      </c>
      <c r="F1637" s="2">
        <v>0</v>
      </c>
      <c r="G1637" s="3">
        <f t="shared" si="70"/>
        <v>99.972300000000004</v>
      </c>
      <c r="H1637" s="3">
        <f t="shared" si="71"/>
        <v>9.9999999999909051E-2</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406.84</v>
      </c>
      <c r="D1638" s="2">
        <v>0</v>
      </c>
      <c r="E1638" s="2">
        <v>0</v>
      </c>
      <c r="F1638" s="2">
        <v>0</v>
      </c>
      <c r="G1638" s="3">
        <f t="shared" si="70"/>
        <v>23.596720000000001</v>
      </c>
      <c r="H1638" s="3">
        <f t="shared" si="71"/>
        <v>0.16000000000002501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406.84</v>
      </c>
      <c r="D1640" s="2">
        <v>0</v>
      </c>
      <c r="E1640" s="2">
        <v>0</v>
      </c>
      <c r="F1640" s="2">
        <v>0</v>
      </c>
      <c r="G1640" s="3">
        <f t="shared" si="70"/>
        <v>24.410399999999999</v>
      </c>
      <c r="H1640" s="3">
        <f t="shared" si="71"/>
        <v>0.16000000000002501</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803</v>
      </c>
      <c r="D1658" s="2">
        <v>0</v>
      </c>
      <c r="E1658" s="2">
        <v>0</v>
      </c>
      <c r="F1658" s="2">
        <v>0</v>
      </c>
      <c r="G1658" s="3">
        <f t="shared" si="70"/>
        <v>62.634</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803</v>
      </c>
      <c r="D1659" s="2">
        <v>0</v>
      </c>
      <c r="E1659" s="2">
        <v>0</v>
      </c>
      <c r="F1659" s="2">
        <v>0</v>
      </c>
      <c r="G1659" s="3">
        <f t="shared" si="70"/>
        <v>63.436999999999998</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164557.5</v>
      </c>
      <c r="D1668" s="2">
        <v>0</v>
      </c>
      <c r="E1668" s="2">
        <v>0</v>
      </c>
      <c r="F1668" s="2">
        <v>0</v>
      </c>
      <c r="G1668" s="3">
        <f t="shared" si="70"/>
        <v>14481.06</v>
      </c>
      <c r="H1668" s="3">
        <f t="shared" si="71"/>
        <v>0.5</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164557.5</v>
      </c>
      <c r="D1669" s="2">
        <v>0</v>
      </c>
      <c r="E1669" s="2">
        <v>0</v>
      </c>
      <c r="F1669" s="2">
        <v>0</v>
      </c>
      <c r="G1669" s="3">
        <f t="shared" si="70"/>
        <v>14645.617499999998</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90222.790000000008</v>
      </c>
      <c r="D1680" s="2">
        <v>0</v>
      </c>
      <c r="E1680" s="2">
        <v>0</v>
      </c>
      <c r="F1680" s="2">
        <v>0</v>
      </c>
      <c r="G1680" s="3">
        <f t="shared" si="70"/>
        <v>9022.2790000000005</v>
      </c>
      <c r="H1680" s="3">
        <f t="shared" si="71"/>
        <v>0.20999999999185093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60042.68</v>
      </c>
      <c r="D1682" s="2">
        <v>0</v>
      </c>
      <c r="E1682" s="2">
        <v>0</v>
      </c>
      <c r="F1682" s="2">
        <v>0</v>
      </c>
      <c r="G1682" s="3">
        <f t="shared" si="70"/>
        <v>6124.3533600000001</v>
      </c>
      <c r="H1682" s="3">
        <f t="shared" si="71"/>
        <v>0.31999999999970896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5542.31</v>
      </c>
      <c r="D1683" s="2">
        <v>0</v>
      </c>
      <c r="E1683" s="2">
        <v>0</v>
      </c>
      <c r="F1683" s="2">
        <v>0</v>
      </c>
      <c r="G1683" s="3">
        <f t="shared" si="70"/>
        <v>570.85793000000001</v>
      </c>
      <c r="H1683" s="3">
        <f t="shared" si="71"/>
        <v>0.31000000000040018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24637.8</v>
      </c>
      <c r="D1685" s="14">
        <v>0</v>
      </c>
      <c r="E1685" s="14">
        <v>0</v>
      </c>
      <c r="F1685" s="14">
        <v>0</v>
      </c>
      <c r="G1685" s="15">
        <f t="shared" si="70"/>
        <v>2586.9690000000001</v>
      </c>
      <c r="H1685" s="15">
        <f t="shared" si="71"/>
        <v>0.2000000000007276</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405"/>
      <c r="D2" s="5"/>
      <c r="E2" s="5"/>
      <c r="F2" s="5"/>
      <c r="G2" s="5"/>
      <c r="H2" s="5"/>
      <c r="I2" s="5"/>
      <c r="J2" s="5"/>
      <c r="K2" s="5"/>
      <c r="L2" s="5"/>
      <c r="M2" s="5"/>
      <c r="N2" s="5"/>
      <c r="O2" s="5"/>
      <c r="P2" s="5"/>
    </row>
    <row r="3" spans="1:16" ht="18.75" customHeight="1" x14ac:dyDescent="0.2">
      <c r="A3" s="222" t="s">
        <v>2021</v>
      </c>
      <c r="B3" s="409"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15" t="s">
        <v>2103</v>
      </c>
      <c r="C46" s="405"/>
      <c r="D46" s="5"/>
      <c r="E46" s="5"/>
      <c r="F46" s="5"/>
      <c r="G46" s="5"/>
      <c r="H46" s="5"/>
      <c r="I46" s="5"/>
      <c r="J46" s="5"/>
      <c r="K46" s="5"/>
      <c r="L46" s="5"/>
      <c r="M46" s="5"/>
      <c r="N46" s="5"/>
      <c r="O46" s="5"/>
      <c r="P46" s="5"/>
    </row>
    <row r="47" spans="1:16" ht="66" hidden="1" customHeight="1" x14ac:dyDescent="0.2">
      <c r="A47" s="39" t="s">
        <v>2104</v>
      </c>
      <c r="B47" s="416" t="s">
        <v>2105</v>
      </c>
      <c r="C47" s="416"/>
      <c r="D47" s="5"/>
      <c r="E47" s="5"/>
      <c r="F47" s="5"/>
      <c r="G47" s="5"/>
      <c r="H47" s="5"/>
      <c r="I47" s="5"/>
      <c r="J47" s="5"/>
      <c r="K47" s="5"/>
      <c r="L47" s="5"/>
      <c r="M47" s="5"/>
      <c r="N47" s="5"/>
      <c r="O47" s="5"/>
      <c r="P47" s="5"/>
    </row>
    <row r="48" spans="1:16" ht="123.75" customHeight="1" x14ac:dyDescent="0.2">
      <c r="A48" s="202" t="s">
        <v>2106</v>
      </c>
      <c r="B48" s="414" t="s">
        <v>2107</v>
      </c>
      <c r="C48" s="413"/>
      <c r="D48" s="5"/>
      <c r="E48" s="5"/>
      <c r="F48" s="5"/>
      <c r="G48" s="5"/>
      <c r="H48" s="5"/>
      <c r="I48" s="5"/>
      <c r="J48" s="5"/>
      <c r="K48" s="5"/>
      <c r="L48" s="5"/>
      <c r="M48" s="5"/>
      <c r="N48" s="5"/>
      <c r="O48" s="5"/>
      <c r="P48" s="5"/>
    </row>
    <row r="49" spans="1:16" ht="34.5" customHeight="1" x14ac:dyDescent="0.2">
      <c r="A49" s="202" t="s">
        <v>2108</v>
      </c>
      <c r="B49" s="412" t="s">
        <v>2109</v>
      </c>
      <c r="C49" s="413"/>
      <c r="D49" s="5"/>
      <c r="E49" s="5"/>
      <c r="F49" s="5"/>
      <c r="G49" s="5"/>
      <c r="H49" s="5"/>
      <c r="I49" s="5"/>
      <c r="J49" s="5"/>
      <c r="K49" s="5"/>
      <c r="L49" s="5"/>
      <c r="M49" s="5"/>
      <c r="N49" s="5"/>
      <c r="O49" s="5"/>
      <c r="P49" s="5"/>
    </row>
    <row r="50" spans="1:16" ht="34.5" customHeight="1" x14ac:dyDescent="0.2">
      <c r="A50" s="202" t="s">
        <v>2110</v>
      </c>
      <c r="B50" s="412" t="s">
        <v>2111</v>
      </c>
      <c r="C50" s="413"/>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7" t="s">
        <v>2117</v>
      </c>
      <c r="C53" s="418"/>
      <c r="D53" s="5"/>
      <c r="E53" s="5"/>
      <c r="F53" s="5"/>
      <c r="G53" s="5"/>
      <c r="H53" s="5"/>
      <c r="I53" s="5"/>
      <c r="J53" s="5"/>
      <c r="K53" s="5"/>
      <c r="L53" s="5"/>
      <c r="M53" s="5"/>
      <c r="N53" s="5"/>
      <c r="O53" s="5"/>
      <c r="P53" s="5"/>
    </row>
    <row r="54" spans="1:16" ht="31.5" customHeight="1" x14ac:dyDescent="0.2">
      <c r="A54" s="224" t="s">
        <v>2118</v>
      </c>
      <c r="B54" s="417" t="s">
        <v>2119</v>
      </c>
      <c r="C54" s="418"/>
      <c r="D54" s="5"/>
      <c r="E54" s="5"/>
      <c r="F54" s="5"/>
      <c r="G54" s="5"/>
      <c r="H54" s="5"/>
      <c r="I54" s="5"/>
      <c r="J54" s="5"/>
      <c r="K54" s="5"/>
      <c r="L54" s="5"/>
      <c r="M54" s="5"/>
      <c r="N54" s="5"/>
      <c r="O54" s="5"/>
      <c r="P54" s="5"/>
    </row>
    <row r="55" spans="1:16" ht="54.6" customHeight="1" x14ac:dyDescent="0.2">
      <c r="A55" s="224" t="s">
        <v>2120</v>
      </c>
      <c r="B55" s="417" t="s">
        <v>2121</v>
      </c>
      <c r="C55" s="418"/>
      <c r="D55" s="5"/>
      <c r="E55" s="5"/>
      <c r="F55" s="5"/>
      <c r="G55" s="5"/>
      <c r="H55" s="5"/>
      <c r="I55" s="5"/>
      <c r="J55" s="5"/>
      <c r="K55" s="5"/>
      <c r="L55" s="5"/>
      <c r="M55" s="5"/>
      <c r="N55" s="5"/>
      <c r="O55" s="5"/>
      <c r="P55" s="5"/>
    </row>
    <row r="56" spans="1:16" ht="54.6" customHeight="1" x14ac:dyDescent="0.2">
      <c r="A56" s="224" t="s">
        <v>2122</v>
      </c>
      <c r="B56" s="417" t="s">
        <v>2123</v>
      </c>
      <c r="C56" s="418"/>
      <c r="D56" s="5"/>
      <c r="E56" s="5"/>
      <c r="F56" s="5"/>
      <c r="G56" s="5"/>
      <c r="H56" s="5"/>
      <c r="I56" s="5"/>
      <c r="J56" s="5"/>
      <c r="K56" s="5"/>
      <c r="L56" s="5"/>
      <c r="M56" s="5"/>
      <c r="N56" s="5"/>
      <c r="O56" s="5"/>
      <c r="P56" s="5"/>
    </row>
    <row r="57" spans="1:16" ht="54" customHeight="1" x14ac:dyDescent="0.2">
      <c r="A57" s="224" t="s">
        <v>2124</v>
      </c>
      <c r="B57" s="417" t="s">
        <v>2125</v>
      </c>
      <c r="C57" s="418"/>
      <c r="D57" s="5"/>
      <c r="E57" s="5"/>
      <c r="F57" s="5"/>
      <c r="G57" s="5"/>
      <c r="H57" s="5"/>
      <c r="I57" s="5"/>
      <c r="J57" s="5"/>
      <c r="K57" s="5"/>
      <c r="L57" s="5"/>
      <c r="M57" s="5"/>
      <c r="N57" s="5"/>
      <c r="O57" s="5"/>
      <c r="P57" s="5"/>
    </row>
    <row r="58" spans="1:16" ht="31.15" customHeight="1" x14ac:dyDescent="0.2">
      <c r="A58" s="270" t="s">
        <v>2126</v>
      </c>
      <c r="B58" s="410" t="s">
        <v>2127</v>
      </c>
      <c r="C58" s="411"/>
      <c r="D58" s="5"/>
      <c r="E58" s="5"/>
      <c r="F58" s="5"/>
      <c r="G58" s="5"/>
      <c r="H58" s="5"/>
      <c r="I58" s="5"/>
      <c r="J58" s="5"/>
      <c r="K58" s="5"/>
      <c r="L58" s="5"/>
      <c r="M58" s="5"/>
      <c r="N58" s="5"/>
      <c r="O58" s="5"/>
      <c r="P58" s="5"/>
    </row>
    <row r="59" spans="1:16" ht="46.5" customHeight="1" x14ac:dyDescent="0.2">
      <c r="A59" s="302" t="s">
        <v>2128</v>
      </c>
      <c r="B59" s="402" t="s">
        <v>2129</v>
      </c>
      <c r="C59" s="403"/>
      <c r="D59" s="298"/>
      <c r="E59" s="5"/>
      <c r="F59" s="5"/>
      <c r="G59" s="5"/>
      <c r="H59" s="5"/>
      <c r="I59" s="5"/>
      <c r="J59" s="5"/>
      <c r="K59" s="5"/>
      <c r="L59" s="5"/>
      <c r="M59" s="5"/>
      <c r="N59" s="5"/>
      <c r="O59" s="5"/>
      <c r="P59" s="5"/>
    </row>
    <row r="60" spans="1:16" ht="39" customHeight="1" x14ac:dyDescent="0.2">
      <c r="A60" s="329" t="s">
        <v>2130</v>
      </c>
      <c r="B60" s="402" t="s">
        <v>2131</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6"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31286</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1993</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1994</v>
      </c>
      <c r="G12" s="336"/>
      <c r="H12" s="323" t="s">
        <v>3654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72"/>
      <c r="F13" s="369" t="s">
        <v>1997</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1987</v>
      </c>
      <c r="B17" s="368" t="str">
        <f>'PR-RAS'!B6</f>
        <v>PRIHODI POSLOVANJA (šifre 61+62+63+64+65+66+67+68)</v>
      </c>
      <c r="C17" s="364"/>
      <c r="D17" s="364"/>
      <c r="E17" s="364"/>
      <c r="F17" s="365"/>
      <c r="G17" s="28" t="str">
        <f>'PR-RAS'!C6</f>
        <v>6</v>
      </c>
      <c r="H17" s="275">
        <f>'PR-RAS'!D6</f>
        <v>790407.16</v>
      </c>
      <c r="I17" s="275">
        <f>'PR-RAS'!E6</f>
        <v>674101.68</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291022.43</v>
      </c>
      <c r="I18" s="275">
        <f>'PR-RAS'!E152</f>
        <v>321531.77999999997</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378718.51000000007</v>
      </c>
      <c r="I19" s="275">
        <f>'PR-RAS'!E649</f>
        <v>400723.38000000006</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52" t="s">
        <v>8</v>
      </c>
      <c r="C21" s="353"/>
      <c r="D21" s="353"/>
      <c r="E21" s="353"/>
      <c r="F21" s="354"/>
      <c r="G21" s="201" t="s">
        <v>9</v>
      </c>
      <c r="H21" s="265" t="s">
        <v>1999</v>
      </c>
      <c r="I21" s="266" t="s">
        <v>2000</v>
      </c>
      <c r="J21" s="5"/>
      <c r="K21" s="5"/>
      <c r="L21" s="5"/>
      <c r="M21" s="5"/>
      <c r="N21" s="5"/>
      <c r="O21" s="5"/>
      <c r="P21" s="5"/>
      <c r="Q21" s="5"/>
      <c r="R21" s="5"/>
      <c r="S21" s="5"/>
      <c r="T21" s="5"/>
      <c r="U21" s="5"/>
      <c r="V21" s="5"/>
      <c r="W21" s="5"/>
    </row>
    <row r="22" spans="1:23" ht="12.75" customHeight="1" x14ac:dyDescent="0.2">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2" t="s">
        <v>8</v>
      </c>
      <c r="C32" s="353"/>
      <c r="D32" s="353"/>
      <c r="E32" s="353"/>
      <c r="F32" s="354"/>
      <c r="G32" s="201" t="s">
        <v>9</v>
      </c>
      <c r="H32" s="265" t="s">
        <v>2002</v>
      </c>
      <c r="I32" s="266" t="s">
        <v>2003</v>
      </c>
      <c r="J32" s="5"/>
      <c r="K32" s="5"/>
      <c r="L32" s="5"/>
      <c r="M32" s="5"/>
      <c r="N32" s="5"/>
      <c r="O32" s="5"/>
      <c r="P32" s="5"/>
      <c r="Q32" s="5"/>
      <c r="R32" s="5"/>
      <c r="S32" s="5"/>
      <c r="T32" s="5"/>
      <c r="U32" s="5"/>
      <c r="V32" s="5"/>
      <c r="W32" s="5"/>
    </row>
    <row r="33" spans="1:23" ht="12.75" customHeight="1" x14ac:dyDescent="0.2">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2" t="s">
        <v>8</v>
      </c>
      <c r="C37" s="353"/>
      <c r="D37" s="353"/>
      <c r="E37" s="353"/>
      <c r="F37" s="354"/>
      <c r="G37" s="201" t="s">
        <v>9</v>
      </c>
      <c r="H37" s="265" t="s">
        <v>1999</v>
      </c>
      <c r="I37" s="266" t="s">
        <v>1951</v>
      </c>
      <c r="J37" s="5"/>
      <c r="K37" s="5"/>
      <c r="L37" s="5"/>
      <c r="M37" s="5"/>
      <c r="N37" s="5"/>
      <c r="O37" s="5"/>
      <c r="P37" s="5"/>
      <c r="Q37" s="5"/>
      <c r="R37" s="5"/>
      <c r="S37" s="5"/>
      <c r="T37" s="5"/>
      <c r="U37" s="5"/>
      <c r="V37" s="5"/>
      <c r="W37" s="5"/>
    </row>
    <row r="38" spans="1:23" ht="12.75" customHeight="1" x14ac:dyDescent="0.2">
      <c r="A38" s="349" t="s">
        <v>1993</v>
      </c>
      <c r="B38" s="368" t="str">
        <f>OBVEZE!B5</f>
        <v>Stanje obveza 1. siječnja (=stanju obveza iz Izvještaja o obvezama na 31. prosinca prethodne godine)</v>
      </c>
      <c r="C38" s="364"/>
      <c r="D38" s="364"/>
      <c r="E38" s="364"/>
      <c r="F38" s="365"/>
      <c r="G38" s="126" t="str">
        <f>OBVEZE!C5</f>
        <v>V001</v>
      </c>
      <c r="H38" s="275">
        <f>OBVEZE!D5</f>
        <v>266044.09999999998</v>
      </c>
      <c r="I38" s="275" t="s">
        <v>2004</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2004</v>
      </c>
      <c r="I39" s="275">
        <f>OBVEZE!D44</f>
        <v>258028.81</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2004</v>
      </c>
      <c r="I40" s="275">
        <f>OBVEZE!D45</f>
        <v>167806.02</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2004</v>
      </c>
      <c r="I41" s="276">
        <f>OBVEZE!D104</f>
        <v>90222.790000000008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217" zoomScaleNormal="100" workbookViewId="0">
      <selection activeCell="L224" sqref="L22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790407.16</v>
      </c>
      <c r="E6" s="60">
        <f>E7+E43+E49+E82+E106+E125+E134+E140</f>
        <v>674101.68</v>
      </c>
      <c r="F6" s="45">
        <f t="shared" ref="F6:F132" si="0">IF(D6&lt;&gt;0,IF(E6/D6&gt;=100,"&gt;&gt;100",E6/D6*100),"-")</f>
        <v>85.285371149724909</v>
      </c>
    </row>
    <row r="7" spans="1:24" ht="12.75" customHeight="1" x14ac:dyDescent="0.2">
      <c r="A7" s="63">
        <v>61</v>
      </c>
      <c r="B7" s="220" t="s">
        <v>17</v>
      </c>
      <c r="C7" s="247" t="s">
        <v>18</v>
      </c>
      <c r="D7" s="60">
        <f>D8+D17+D23+D29+D36+D39</f>
        <v>394104.69</v>
      </c>
      <c r="E7" s="60">
        <f>E8+E17+E23+E29+E36+E39</f>
        <v>472942.57</v>
      </c>
      <c r="F7" s="45">
        <f t="shared" si="0"/>
        <v>120.00429885774768</v>
      </c>
    </row>
    <row r="8" spans="1:24" ht="12.75" customHeight="1" x14ac:dyDescent="0.2">
      <c r="A8" s="63">
        <v>611</v>
      </c>
      <c r="B8" s="220" t="s">
        <v>19</v>
      </c>
      <c r="C8" s="247" t="s">
        <v>20</v>
      </c>
      <c r="D8" s="60">
        <f>SUM(D9:D14)-D15-D16</f>
        <v>375321.06</v>
      </c>
      <c r="E8" s="60">
        <f>SUM(E9:E14)-E15-E16</f>
        <v>454093.5</v>
      </c>
      <c r="F8" s="45">
        <f t="shared" si="0"/>
        <v>120.98801490116222</v>
      </c>
    </row>
    <row r="9" spans="1:24" ht="12.75" customHeight="1" x14ac:dyDescent="0.2">
      <c r="A9" s="63">
        <v>6111</v>
      </c>
      <c r="B9" s="65" t="s">
        <v>21</v>
      </c>
      <c r="C9" s="247" t="s">
        <v>22</v>
      </c>
      <c r="D9" s="194">
        <v>311778.73</v>
      </c>
      <c r="E9" s="194">
        <v>384831.46</v>
      </c>
      <c r="F9" s="45">
        <f t="shared" si="0"/>
        <v>123.43095374081486</v>
      </c>
    </row>
    <row r="10" spans="1:24" ht="12.75" customHeight="1" x14ac:dyDescent="0.2">
      <c r="A10" s="63">
        <v>6112</v>
      </c>
      <c r="B10" s="65" t="s">
        <v>23</v>
      </c>
      <c r="C10" s="247" t="s">
        <v>24</v>
      </c>
      <c r="D10" s="194">
        <v>19083.82</v>
      </c>
      <c r="E10" s="194">
        <v>19581.689999999999</v>
      </c>
      <c r="F10" s="45">
        <f t="shared" si="0"/>
        <v>102.60885923258552</v>
      </c>
    </row>
    <row r="11" spans="1:24" ht="12.75" customHeight="1" x14ac:dyDescent="0.2">
      <c r="A11" s="63">
        <v>6113</v>
      </c>
      <c r="B11" s="65" t="s">
        <v>25</v>
      </c>
      <c r="C11" s="247" t="s">
        <v>26</v>
      </c>
      <c r="D11" s="194">
        <v>4935.38</v>
      </c>
      <c r="E11" s="194">
        <v>7658.2</v>
      </c>
      <c r="F11" s="45">
        <f t="shared" si="0"/>
        <v>155.16940944770209</v>
      </c>
    </row>
    <row r="12" spans="1:24" ht="12.75" customHeight="1" x14ac:dyDescent="0.2">
      <c r="A12" s="63">
        <v>6114</v>
      </c>
      <c r="B12" s="65" t="s">
        <v>27</v>
      </c>
      <c r="C12" s="247" t="s">
        <v>28</v>
      </c>
      <c r="D12" s="194">
        <v>21452.43</v>
      </c>
      <c r="E12" s="194">
        <v>10563.37</v>
      </c>
      <c r="F12" s="45">
        <f t="shared" si="0"/>
        <v>49.24090184655072</v>
      </c>
    </row>
    <row r="13" spans="1:24" ht="12.75" customHeight="1" x14ac:dyDescent="0.2">
      <c r="A13" s="63">
        <v>6115</v>
      </c>
      <c r="B13" s="65" t="s">
        <v>29</v>
      </c>
      <c r="C13" s="247" t="s">
        <v>30</v>
      </c>
      <c r="D13" s="194">
        <v>18159.63</v>
      </c>
      <c r="E13" s="194">
        <v>31458.78</v>
      </c>
      <c r="F13" s="45">
        <f t="shared" si="0"/>
        <v>173.23469696243811</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88.93</v>
      </c>
      <c r="E15" s="194"/>
      <c r="F15" s="45">
        <f t="shared" si="0"/>
        <v>0</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15968.609999999999</v>
      </c>
      <c r="E23" s="60">
        <f t="shared" si="2"/>
        <v>15437.55</v>
      </c>
      <c r="F23" s="45">
        <f t="shared" si="0"/>
        <v>96.674350491370262</v>
      </c>
    </row>
    <row r="24" spans="1:6" ht="12.75" customHeight="1" x14ac:dyDescent="0.2">
      <c r="A24" s="63">
        <v>6131</v>
      </c>
      <c r="B24" s="65" t="s">
        <v>51</v>
      </c>
      <c r="C24" s="247" t="s">
        <v>52</v>
      </c>
      <c r="D24" s="194">
        <v>232.89</v>
      </c>
      <c r="E24" s="194">
        <v>272.14999999999998</v>
      </c>
      <c r="F24" s="45">
        <f t="shared" si="0"/>
        <v>116.85774399931297</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15735.72</v>
      </c>
      <c r="E27" s="194">
        <v>15165.4</v>
      </c>
      <c r="F27" s="45">
        <f t="shared" si="0"/>
        <v>96.375634543573469</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2815.02</v>
      </c>
      <c r="E29" s="60">
        <f>SUM(E30:E35)</f>
        <v>3411.52</v>
      </c>
      <c r="F29" s="45">
        <f t="shared" si="0"/>
        <v>121.1899027360374</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2815.02</v>
      </c>
      <c r="E31" s="194">
        <v>3411.52</v>
      </c>
      <c r="F31" s="45">
        <f t="shared" si="0"/>
        <v>121.1899027360374</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374016.10000000003</v>
      </c>
      <c r="E49" s="60">
        <f>E50+E53+E58+E61+E64+E68+E71+E74+E77</f>
        <v>172558.41</v>
      </c>
      <c r="F49" s="45">
        <f t="shared" si="0"/>
        <v>46.136626204059127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234971.6</v>
      </c>
      <c r="E58" s="60">
        <f t="shared" si="9"/>
        <v>77585.850000000006</v>
      </c>
      <c r="F58" s="45">
        <f t="shared" si="0"/>
        <v>33.019245730122279</v>
      </c>
    </row>
    <row r="59" spans="1:6" ht="24" x14ac:dyDescent="0.2">
      <c r="A59" s="63">
        <v>6331</v>
      </c>
      <c r="B59" s="65" t="s">
        <v>121</v>
      </c>
      <c r="C59" s="247" t="s">
        <v>122</v>
      </c>
      <c r="D59" s="194">
        <v>8791.6</v>
      </c>
      <c r="E59" s="194">
        <v>36211.85</v>
      </c>
      <c r="F59" s="45">
        <f t="shared" si="0"/>
        <v>411.89146457982611</v>
      </c>
    </row>
    <row r="60" spans="1:6" ht="24" x14ac:dyDescent="0.2">
      <c r="A60" s="63">
        <v>6332</v>
      </c>
      <c r="B60" s="65" t="s">
        <v>123</v>
      </c>
      <c r="C60" s="247" t="s">
        <v>124</v>
      </c>
      <c r="D60" s="194">
        <v>226180</v>
      </c>
      <c r="E60" s="194">
        <v>41374</v>
      </c>
      <c r="F60" s="45">
        <f t="shared" si="0"/>
        <v>18.292510389954902</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119680.35</v>
      </c>
      <c r="E64" s="60">
        <f>SUM(E65:E67)</f>
        <v>94972.56</v>
      </c>
      <c r="F64" s="45">
        <f t="shared" si="0"/>
        <v>79.355182367030181</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119680.35</v>
      </c>
      <c r="E67" s="192">
        <v>94972.56</v>
      </c>
      <c r="F67" s="71">
        <f t="shared" si="0"/>
        <v>79.355182367030181</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19364.150000000001</v>
      </c>
      <c r="E74" s="60">
        <f t="shared" si="13"/>
        <v>0</v>
      </c>
      <c r="F74" s="45">
        <f t="shared" si="0"/>
        <v>0</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19364.150000000001</v>
      </c>
      <c r="E76" s="194"/>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5585.3600000000006</v>
      </c>
      <c r="E82" s="60">
        <f t="shared" si="15"/>
        <v>12328.55</v>
      </c>
      <c r="F82" s="45">
        <f t="shared" si="0"/>
        <v>220.72972914906109</v>
      </c>
    </row>
    <row r="83" spans="1:6" ht="12.75" customHeight="1" x14ac:dyDescent="0.2">
      <c r="A83" s="63">
        <v>641</v>
      </c>
      <c r="B83" s="64" t="s">
        <v>169</v>
      </c>
      <c r="C83" s="247" t="s">
        <v>170</v>
      </c>
      <c r="D83" s="60">
        <f t="shared" ref="D83:E83" si="16">SUM(D84:D90)</f>
        <v>7.6</v>
      </c>
      <c r="E83" s="60">
        <f t="shared" si="16"/>
        <v>14.49</v>
      </c>
      <c r="F83" s="45">
        <f t="shared" si="0"/>
        <v>190.65789473684211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7.6</v>
      </c>
      <c r="E85" s="194">
        <v>14.49</v>
      </c>
      <c r="F85" s="45">
        <f t="shared" si="0"/>
        <v>190.65789473684211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5577.76</v>
      </c>
      <c r="E91" s="60">
        <f t="shared" si="17"/>
        <v>12314.06</v>
      </c>
      <c r="F91" s="45">
        <f t="shared" si="0"/>
        <v>220.77070365164508</v>
      </c>
    </row>
    <row r="92" spans="1:6" ht="12.75" customHeight="1" x14ac:dyDescent="0.2">
      <c r="A92" s="63">
        <v>6421</v>
      </c>
      <c r="B92" s="64" t="s">
        <v>187</v>
      </c>
      <c r="C92" s="247" t="s">
        <v>188</v>
      </c>
      <c r="D92" s="194">
        <v>169.22</v>
      </c>
      <c r="E92" s="194">
        <v>169.22</v>
      </c>
      <c r="F92" s="45">
        <f t="shared" si="0"/>
        <v>100</v>
      </c>
    </row>
    <row r="93" spans="1:6" ht="12.75" customHeight="1" x14ac:dyDescent="0.2">
      <c r="A93" s="63">
        <v>6422</v>
      </c>
      <c r="B93" s="64" t="s">
        <v>189</v>
      </c>
      <c r="C93" s="247" t="s">
        <v>190</v>
      </c>
      <c r="D93" s="194">
        <v>5369.55</v>
      </c>
      <c r="E93" s="194">
        <v>12104.03</v>
      </c>
      <c r="F93" s="45">
        <f t="shared" si="0"/>
        <v>225.41982102783288</v>
      </c>
    </row>
    <row r="94" spans="1:6" ht="12.75" customHeight="1" x14ac:dyDescent="0.2">
      <c r="A94" s="63">
        <v>6423</v>
      </c>
      <c r="B94" s="64" t="s">
        <v>191</v>
      </c>
      <c r="C94" s="247" t="s">
        <v>192</v>
      </c>
      <c r="D94" s="194">
        <v>38.99</v>
      </c>
      <c r="E94" s="194">
        <v>40.81</v>
      </c>
      <c r="F94" s="45">
        <f t="shared" si="0"/>
        <v>104.66786355475763</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15968.89</v>
      </c>
      <c r="E106" s="60">
        <f>E107+E112+E120+E124</f>
        <v>15361.519999999999</v>
      </c>
      <c r="F106" s="45">
        <f t="shared" si="0"/>
        <v>96.196542151646099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1807.8</v>
      </c>
      <c r="E112" s="60">
        <f t="shared" si="20"/>
        <v>2781.23</v>
      </c>
      <c r="F112" s="45">
        <f t="shared" si="0"/>
        <v>153.84611129549731</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935.65</v>
      </c>
      <c r="E115" s="194"/>
      <c r="F115" s="45">
        <f t="shared" si="0"/>
        <v>0</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872.15</v>
      </c>
      <c r="E117" s="194">
        <v>2781.23</v>
      </c>
      <c r="F117" s="45">
        <f t="shared" si="0"/>
        <v>318.89353895545491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14161.09</v>
      </c>
      <c r="E120" s="60">
        <f t="shared" si="21"/>
        <v>12580.289999999999</v>
      </c>
      <c r="F120" s="45">
        <f t="shared" si="0"/>
        <v>88.837017489472899</v>
      </c>
    </row>
    <row r="121" spans="1:6" ht="12.75" customHeight="1" x14ac:dyDescent="0.2">
      <c r="A121" s="63">
        <v>6531</v>
      </c>
      <c r="B121" s="64" t="s">
        <v>245</v>
      </c>
      <c r="C121" s="247" t="s">
        <v>246</v>
      </c>
      <c r="D121" s="194">
        <v>428.44</v>
      </c>
      <c r="E121" s="194">
        <v>286.57</v>
      </c>
      <c r="F121" s="45">
        <f t="shared" si="0"/>
        <v>66.886845299225101</v>
      </c>
    </row>
    <row r="122" spans="1:6" ht="12.75" customHeight="1" x14ac:dyDescent="0.2">
      <c r="A122" s="63">
        <v>6532</v>
      </c>
      <c r="B122" s="64" t="s">
        <v>247</v>
      </c>
      <c r="C122" s="247" t="s">
        <v>248</v>
      </c>
      <c r="D122" s="194">
        <v>13732.65</v>
      </c>
      <c r="E122" s="194">
        <v>12293.72</v>
      </c>
      <c r="F122" s="45">
        <f t="shared" si="0"/>
        <v>89.521833003826643</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732.12</v>
      </c>
      <c r="E125" s="60">
        <f t="shared" si="22"/>
        <v>910.63</v>
      </c>
      <c r="F125" s="45">
        <f t="shared" si="0"/>
        <v>124.38261487187891</v>
      </c>
    </row>
    <row r="126" spans="1:6" ht="12.75" customHeight="1" x14ac:dyDescent="0.2">
      <c r="A126" s="63">
        <v>661</v>
      </c>
      <c r="B126" s="65" t="s">
        <v>255</v>
      </c>
      <c r="C126" s="247" t="s">
        <v>256</v>
      </c>
      <c r="D126" s="60">
        <f t="shared" ref="D126:E126" si="23">SUM(D127:D128)</f>
        <v>732.12</v>
      </c>
      <c r="E126" s="60">
        <f t="shared" si="23"/>
        <v>910.63</v>
      </c>
      <c r="F126" s="45">
        <f t="shared" si="0"/>
        <v>124.38261487187891</v>
      </c>
    </row>
    <row r="127" spans="1:6" ht="12.75" customHeight="1" x14ac:dyDescent="0.2">
      <c r="A127" s="63">
        <v>6614</v>
      </c>
      <c r="B127" s="65" t="s">
        <v>257</v>
      </c>
      <c r="C127" s="247" t="s">
        <v>258</v>
      </c>
      <c r="D127" s="194">
        <v>732.12</v>
      </c>
      <c r="E127" s="194">
        <v>817.74</v>
      </c>
      <c r="F127" s="45">
        <f t="shared" si="0"/>
        <v>111.69480413047042</v>
      </c>
    </row>
    <row r="128" spans="1:6" ht="12.75" customHeight="1" x14ac:dyDescent="0.2">
      <c r="A128" s="63">
        <v>6615</v>
      </c>
      <c r="B128" s="65" t="s">
        <v>259</v>
      </c>
      <c r="C128" s="247" t="s">
        <v>260</v>
      </c>
      <c r="D128" s="194">
        <v>0</v>
      </c>
      <c r="E128" s="194">
        <v>92.89</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291022.43</v>
      </c>
      <c r="E152" s="60">
        <f>E153+E164+E202+E221+E230+E262+E273</f>
        <v>321531.77999999997</v>
      </c>
      <c r="F152" s="45">
        <f t="shared" si="26"/>
        <v>110.48350465632493</v>
      </c>
    </row>
    <row r="153" spans="1:6" ht="12.75" customHeight="1" x14ac:dyDescent="0.2">
      <c r="A153" s="63">
        <v>31</v>
      </c>
      <c r="B153" s="64" t="s">
        <v>308</v>
      </c>
      <c r="C153" s="247" t="s">
        <v>309</v>
      </c>
      <c r="D153" s="60">
        <f t="shared" ref="D153:E153" si="30">D154+D159+D160</f>
        <v>50696.42</v>
      </c>
      <c r="E153" s="60">
        <f t="shared" si="30"/>
        <v>81618.78</v>
      </c>
      <c r="F153" s="45">
        <f t="shared" si="26"/>
        <v>160.99515508195648</v>
      </c>
    </row>
    <row r="154" spans="1:6" ht="12.75" customHeight="1" x14ac:dyDescent="0.2">
      <c r="A154" s="63">
        <v>311</v>
      </c>
      <c r="B154" s="64" t="s">
        <v>310</v>
      </c>
      <c r="C154" s="247" t="s">
        <v>311</v>
      </c>
      <c r="D154" s="60">
        <f t="shared" ref="D154:E154" si="31">SUM(D155:D158)</f>
        <v>41992.92</v>
      </c>
      <c r="E154" s="60">
        <f t="shared" si="31"/>
        <v>64665.53</v>
      </c>
      <c r="F154" s="45">
        <f t="shared" si="26"/>
        <v>153.99150618723348</v>
      </c>
    </row>
    <row r="155" spans="1:6" ht="12.75" customHeight="1" x14ac:dyDescent="0.2">
      <c r="A155" s="63">
        <v>3111</v>
      </c>
      <c r="B155" s="64" t="s">
        <v>312</v>
      </c>
      <c r="C155" s="247" t="s">
        <v>313</v>
      </c>
      <c r="D155" s="194">
        <v>41992.92</v>
      </c>
      <c r="E155" s="194">
        <v>64665.53</v>
      </c>
      <c r="F155" s="45">
        <f t="shared" si="26"/>
        <v>153.99150618723348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2478.4499999999998</v>
      </c>
      <c r="E159" s="194">
        <v>6283.43</v>
      </c>
      <c r="F159" s="45">
        <f t="shared" si="26"/>
        <v>253.5225645060421</v>
      </c>
    </row>
    <row r="160" spans="1:6" ht="12.75" customHeight="1" x14ac:dyDescent="0.2">
      <c r="A160" s="63">
        <v>313</v>
      </c>
      <c r="B160" s="65" t="s">
        <v>322</v>
      </c>
      <c r="C160" s="247" t="s">
        <v>323</v>
      </c>
      <c r="D160" s="60">
        <f t="shared" ref="D160:E160" si="32">SUM(D161:D163)</f>
        <v>6225.05</v>
      </c>
      <c r="E160" s="60">
        <f t="shared" si="32"/>
        <v>10669.82</v>
      </c>
      <c r="F160" s="45">
        <f t="shared" si="26"/>
        <v>171.40135420599029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6225.05</v>
      </c>
      <c r="E162" s="194">
        <v>10669.82</v>
      </c>
      <c r="F162" s="45">
        <f t="shared" si="26"/>
        <v>171.40135420599029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124840.79999999999</v>
      </c>
      <c r="E164" s="60">
        <f>E165+E170+E178+E188+E189+E194</f>
        <v>102584.29000000001</v>
      </c>
      <c r="F164" s="45">
        <f t="shared" si="26"/>
        <v>82.172086369199832</v>
      </c>
    </row>
    <row r="165" spans="1:6" ht="12.75" customHeight="1" x14ac:dyDescent="0.2">
      <c r="A165" s="63">
        <v>321</v>
      </c>
      <c r="B165" s="64" t="s">
        <v>332</v>
      </c>
      <c r="C165" s="247" t="s">
        <v>333</v>
      </c>
      <c r="D165" s="60">
        <f t="shared" ref="D165:E165" si="33">SUM(D166:D169)</f>
        <v>2685.34</v>
      </c>
      <c r="E165" s="60">
        <f t="shared" si="33"/>
        <v>4268.13</v>
      </c>
      <c r="F165" s="45">
        <f t="shared" si="26"/>
        <v>158.9418844541101</v>
      </c>
    </row>
    <row r="166" spans="1:6" ht="12.75" customHeight="1" x14ac:dyDescent="0.2">
      <c r="A166" s="63">
        <v>3211</v>
      </c>
      <c r="B166" s="64" t="s">
        <v>334</v>
      </c>
      <c r="C166" s="247" t="s">
        <v>335</v>
      </c>
      <c r="D166" s="194">
        <v>0</v>
      </c>
      <c r="E166" s="194">
        <v>30</v>
      </c>
      <c r="F166" s="45" t="str">
        <f t="shared" si="26"/>
        <v>-</v>
      </c>
    </row>
    <row r="167" spans="1:6" ht="12.75" customHeight="1" x14ac:dyDescent="0.2">
      <c r="A167" s="63">
        <v>3212</v>
      </c>
      <c r="B167" s="64" t="s">
        <v>336</v>
      </c>
      <c r="C167" s="247" t="s">
        <v>337</v>
      </c>
      <c r="D167" s="194">
        <v>1145.6400000000001</v>
      </c>
      <c r="E167" s="194">
        <v>1498.08</v>
      </c>
      <c r="F167" s="45">
        <f t="shared" si="26"/>
        <v>130.76359065675078</v>
      </c>
    </row>
    <row r="168" spans="1:6" ht="12.75" customHeight="1" x14ac:dyDescent="0.2">
      <c r="A168" s="63">
        <v>3213</v>
      </c>
      <c r="B168" s="64" t="s">
        <v>338</v>
      </c>
      <c r="C168" s="247" t="s">
        <v>339</v>
      </c>
      <c r="D168" s="194">
        <v>640</v>
      </c>
      <c r="E168" s="194">
        <v>1598.75</v>
      </c>
      <c r="F168" s="45">
        <f t="shared" si="26"/>
        <v>249.8046875</v>
      </c>
    </row>
    <row r="169" spans="1:6" ht="12.75" customHeight="1" x14ac:dyDescent="0.2">
      <c r="A169" s="63">
        <v>3214</v>
      </c>
      <c r="B169" s="64" t="s">
        <v>340</v>
      </c>
      <c r="C169" s="247" t="s">
        <v>341</v>
      </c>
      <c r="D169" s="194">
        <v>899.7</v>
      </c>
      <c r="E169" s="194">
        <v>1141.3</v>
      </c>
      <c r="F169" s="45">
        <f t="shared" si="26"/>
        <v>126.8533955763032</v>
      </c>
    </row>
    <row r="170" spans="1:6" ht="12.75" customHeight="1" x14ac:dyDescent="0.2">
      <c r="A170" s="63">
        <v>322</v>
      </c>
      <c r="B170" s="64" t="s">
        <v>342</v>
      </c>
      <c r="C170" s="247" t="s">
        <v>343</v>
      </c>
      <c r="D170" s="60">
        <f t="shared" ref="D170:E170" si="34">SUM(D171:D177)</f>
        <v>19669.230000000003</v>
      </c>
      <c r="E170" s="60">
        <f t="shared" si="34"/>
        <v>22312.89</v>
      </c>
      <c r="F170" s="45">
        <f t="shared" si="26"/>
        <v>113.44058715059002</v>
      </c>
    </row>
    <row r="171" spans="1:6" ht="12.75" customHeight="1" x14ac:dyDescent="0.2">
      <c r="A171" s="63">
        <v>3221</v>
      </c>
      <c r="B171" s="64" t="s">
        <v>344</v>
      </c>
      <c r="C171" s="247" t="s">
        <v>345</v>
      </c>
      <c r="D171" s="194">
        <v>1319.84</v>
      </c>
      <c r="E171" s="194">
        <v>1312.53</v>
      </c>
      <c r="F171" s="45">
        <f t="shared" si="26"/>
        <v>99.446144987271197</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9652.59</v>
      </c>
      <c r="E173" s="194">
        <v>13824.75</v>
      </c>
      <c r="F173" s="45">
        <f t="shared" si="26"/>
        <v>143.22321780993494</v>
      </c>
    </row>
    <row r="174" spans="1:6" ht="12.75" customHeight="1" x14ac:dyDescent="0.2">
      <c r="A174" s="63">
        <v>3224</v>
      </c>
      <c r="B174" s="65" t="s">
        <v>350</v>
      </c>
      <c r="C174" s="247" t="s">
        <v>351</v>
      </c>
      <c r="D174" s="194">
        <v>1892.29</v>
      </c>
      <c r="E174" s="194">
        <v>2483.2600000000002</v>
      </c>
      <c r="F174" s="45">
        <f t="shared" si="26"/>
        <v>131.23041394289461</v>
      </c>
    </row>
    <row r="175" spans="1:6" ht="12.75" customHeight="1" x14ac:dyDescent="0.2">
      <c r="A175" s="63">
        <v>3225</v>
      </c>
      <c r="B175" s="65" t="s">
        <v>352</v>
      </c>
      <c r="C175" s="247" t="s">
        <v>353</v>
      </c>
      <c r="D175" s="194">
        <v>6804.51</v>
      </c>
      <c r="E175" s="194">
        <v>4692.3500000000004</v>
      </c>
      <c r="F175" s="45">
        <f t="shared" si="26"/>
        <v>68.95941074375672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66389.959999999992</v>
      </c>
      <c r="E178" s="60">
        <f t="shared" si="35"/>
        <v>50077.98</v>
      </c>
      <c r="F178" s="45">
        <f t="shared" si="26"/>
        <v>75.430049965386345</v>
      </c>
    </row>
    <row r="179" spans="1:6" ht="12.75" customHeight="1" x14ac:dyDescent="0.2">
      <c r="A179" s="63">
        <v>3231</v>
      </c>
      <c r="B179" s="65" t="s">
        <v>360</v>
      </c>
      <c r="C179" s="247" t="s">
        <v>361</v>
      </c>
      <c r="D179" s="194">
        <v>3176.13</v>
      </c>
      <c r="E179" s="194">
        <v>2806.51</v>
      </c>
      <c r="F179" s="45">
        <f t="shared" si="26"/>
        <v>88.362567023390099</v>
      </c>
    </row>
    <row r="180" spans="1:6" ht="12.75" customHeight="1" x14ac:dyDescent="0.2">
      <c r="A180" s="63">
        <v>3232</v>
      </c>
      <c r="B180" s="65" t="s">
        <v>362</v>
      </c>
      <c r="C180" s="247" t="s">
        <v>363</v>
      </c>
      <c r="D180" s="194">
        <v>20770.84</v>
      </c>
      <c r="E180" s="194">
        <v>20224.169999999998</v>
      </c>
      <c r="F180" s="45">
        <f t="shared" si="26"/>
        <v>97.368089109540108</v>
      </c>
    </row>
    <row r="181" spans="1:6" ht="12.75" customHeight="1" x14ac:dyDescent="0.2">
      <c r="A181" s="63">
        <v>3233</v>
      </c>
      <c r="B181" s="65" t="s">
        <v>364</v>
      </c>
      <c r="C181" s="247" t="s">
        <v>365</v>
      </c>
      <c r="D181" s="194">
        <v>2572.13</v>
      </c>
      <c r="E181" s="194">
        <v>1034.8499999999999</v>
      </c>
      <c r="F181" s="45">
        <f t="shared" si="26"/>
        <v>40.233191945974731</v>
      </c>
    </row>
    <row r="182" spans="1:6" ht="12.75" customHeight="1" x14ac:dyDescent="0.2">
      <c r="A182" s="63">
        <v>3234</v>
      </c>
      <c r="B182" s="65" t="s">
        <v>366</v>
      </c>
      <c r="C182" s="247" t="s">
        <v>367</v>
      </c>
      <c r="D182" s="194">
        <v>6780.52</v>
      </c>
      <c r="E182" s="194">
        <v>5926.59</v>
      </c>
      <c r="F182" s="45">
        <f t="shared" si="26"/>
        <v>87.406128143564217</v>
      </c>
    </row>
    <row r="183" spans="1:6" ht="12.75" customHeight="1" x14ac:dyDescent="0.2">
      <c r="A183" s="63">
        <v>3235</v>
      </c>
      <c r="B183" s="64" t="s">
        <v>368</v>
      </c>
      <c r="C183" s="247" t="s">
        <v>369</v>
      </c>
      <c r="D183" s="194">
        <v>1685.85</v>
      </c>
      <c r="E183" s="194">
        <v>2443.31</v>
      </c>
      <c r="F183" s="45">
        <f t="shared" si="26"/>
        <v>144.93045051457722</v>
      </c>
    </row>
    <row r="184" spans="1:6" ht="12.75" customHeight="1" x14ac:dyDescent="0.2">
      <c r="A184" s="63">
        <v>3236</v>
      </c>
      <c r="B184" s="64" t="s">
        <v>370</v>
      </c>
      <c r="C184" s="247" t="s">
        <v>371</v>
      </c>
      <c r="D184" s="194">
        <v>1053.8800000000001</v>
      </c>
      <c r="E184" s="194">
        <v>3949.3</v>
      </c>
      <c r="F184" s="45">
        <f t="shared" si="26"/>
        <v>374.73905947546211</v>
      </c>
    </row>
    <row r="185" spans="1:6" ht="12.75" customHeight="1" x14ac:dyDescent="0.2">
      <c r="A185" s="63">
        <v>3237</v>
      </c>
      <c r="B185" s="64" t="s">
        <v>372</v>
      </c>
      <c r="C185" s="247" t="s">
        <v>373</v>
      </c>
      <c r="D185" s="194">
        <v>29750.61</v>
      </c>
      <c r="E185" s="194">
        <v>12018.25</v>
      </c>
      <c r="F185" s="45">
        <f t="shared" si="26"/>
        <v>40.396650690523657</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600</v>
      </c>
      <c r="E187" s="194">
        <v>1675</v>
      </c>
      <c r="F187" s="45">
        <f t="shared" si="26"/>
        <v>279.16666666666663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36096.269999999997</v>
      </c>
      <c r="E194" s="60">
        <f t="shared" si="36"/>
        <v>25925.29</v>
      </c>
      <c r="F194" s="45">
        <f t="shared" si="26"/>
        <v>71.82262876468954</v>
      </c>
    </row>
    <row r="195" spans="1:6" ht="12.75" customHeight="1" x14ac:dyDescent="0.2">
      <c r="A195" s="63">
        <v>3291</v>
      </c>
      <c r="B195" s="183" t="s">
        <v>392</v>
      </c>
      <c r="C195" s="247" t="s">
        <v>393</v>
      </c>
      <c r="D195" s="194">
        <v>9110.69</v>
      </c>
      <c r="E195" s="194">
        <v>8328.74</v>
      </c>
      <c r="F195" s="45">
        <f t="shared" si="26"/>
        <v>91.417225259557725</v>
      </c>
    </row>
    <row r="196" spans="1:6" ht="12.75" customHeight="1" x14ac:dyDescent="0.2">
      <c r="A196" s="63">
        <v>3292</v>
      </c>
      <c r="B196" s="64" t="s">
        <v>394</v>
      </c>
      <c r="C196" s="247" t="s">
        <v>395</v>
      </c>
      <c r="D196" s="194">
        <v>3344.57</v>
      </c>
      <c r="E196" s="194">
        <v>316.7</v>
      </c>
      <c r="F196" s="45">
        <f t="shared" si="26"/>
        <v>9.4690797322226761</v>
      </c>
    </row>
    <row r="197" spans="1:6" ht="12.75" customHeight="1" x14ac:dyDescent="0.2">
      <c r="A197" s="63">
        <v>3293</v>
      </c>
      <c r="B197" s="64" t="s">
        <v>396</v>
      </c>
      <c r="C197" s="247" t="s">
        <v>397</v>
      </c>
      <c r="D197" s="194">
        <v>1762.04</v>
      </c>
      <c r="E197" s="194">
        <v>564.66999999999996</v>
      </c>
      <c r="F197" s="45">
        <f t="shared" si="26"/>
        <v>32.046378061792012</v>
      </c>
    </row>
    <row r="198" spans="1:6" ht="12.75" customHeight="1" x14ac:dyDescent="0.2">
      <c r="A198" s="63">
        <v>3294</v>
      </c>
      <c r="B198" s="64" t="s">
        <v>398</v>
      </c>
      <c r="C198" s="247" t="s">
        <v>399</v>
      </c>
      <c r="D198" s="194">
        <v>5537.62</v>
      </c>
      <c r="E198" s="194">
        <v>4274.87</v>
      </c>
      <c r="F198" s="45">
        <f t="shared" si="26"/>
        <v>77.196882415189194</v>
      </c>
    </row>
    <row r="199" spans="1:6" ht="12.75" customHeight="1" x14ac:dyDescent="0.2">
      <c r="A199" s="63">
        <v>3295</v>
      </c>
      <c r="B199" s="64" t="s">
        <v>400</v>
      </c>
      <c r="C199" s="247" t="s">
        <v>401</v>
      </c>
      <c r="D199" s="194">
        <v>7976.43</v>
      </c>
      <c r="E199" s="194">
        <v>996.59</v>
      </c>
      <c r="F199" s="45">
        <f t="shared" si="26"/>
        <v>12.494185995489209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8364.92</v>
      </c>
      <c r="E201" s="194">
        <v>11443.72</v>
      </c>
      <c r="F201" s="45">
        <f t="shared" si="26"/>
        <v>136.80609019572211</v>
      </c>
    </row>
    <row r="202" spans="1:6" ht="12.75" customHeight="1" x14ac:dyDescent="0.2">
      <c r="A202" s="63">
        <v>34</v>
      </c>
      <c r="B202" s="183" t="s">
        <v>406</v>
      </c>
      <c r="C202" s="247" t="s">
        <v>407</v>
      </c>
      <c r="D202" s="60">
        <f t="shared" ref="D202:E202" si="37">D203+D208+D216</f>
        <v>847.67000000000007</v>
      </c>
      <c r="E202" s="60">
        <f t="shared" si="37"/>
        <v>378.06</v>
      </c>
      <c r="F202" s="45">
        <f t="shared" si="26"/>
        <v>44.599903264241981</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847.67000000000007</v>
      </c>
      <c r="E216" s="60">
        <f t="shared" si="40"/>
        <v>378.06</v>
      </c>
      <c r="F216" s="45">
        <f t="shared" si="26"/>
        <v>44.599903264241981</v>
      </c>
    </row>
    <row r="217" spans="1:6" ht="12.75" customHeight="1" x14ac:dyDescent="0.2">
      <c r="A217" s="63">
        <v>3431</v>
      </c>
      <c r="B217" s="182" t="s">
        <v>436</v>
      </c>
      <c r="C217" s="247" t="s">
        <v>437</v>
      </c>
      <c r="D217" s="194">
        <v>740.98</v>
      </c>
      <c r="E217" s="194">
        <v>355.18</v>
      </c>
      <c r="F217" s="45">
        <f t="shared" si="26"/>
        <v>47.933817376987228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106.69</v>
      </c>
      <c r="E219" s="194">
        <v>22.88</v>
      </c>
      <c r="F219" s="45">
        <f t="shared" si="26"/>
        <v>21.445308838691535</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6146.6</v>
      </c>
      <c r="E221" s="60">
        <f t="shared" si="41"/>
        <v>4822.8900000000003</v>
      </c>
      <c r="F221" s="45">
        <f t="shared" si="26"/>
        <v>78.464354277161362</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6146.6</v>
      </c>
      <c r="E225" s="60">
        <f t="shared" si="43"/>
        <v>4822.8900000000003</v>
      </c>
      <c r="F225" s="45">
        <f t="shared" si="26"/>
        <v>78.464354277161362</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4155.6000000000004</v>
      </c>
      <c r="E227" s="194">
        <v>4822.8900000000003</v>
      </c>
      <c r="F227" s="45">
        <f t="shared" si="26"/>
        <v>116.0576090095293</v>
      </c>
    </row>
    <row r="228" spans="1:6" ht="12.75" customHeight="1" x14ac:dyDescent="0.2">
      <c r="A228" s="63">
        <v>3523</v>
      </c>
      <c r="B228" s="64" t="s">
        <v>458</v>
      </c>
      <c r="C228" s="247" t="s">
        <v>459</v>
      </c>
      <c r="D228" s="194">
        <v>1991</v>
      </c>
      <c r="E228" s="194"/>
      <c r="F228" s="45">
        <f t="shared" si="26"/>
        <v>0</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69094.14</v>
      </c>
      <c r="E230" s="60">
        <f>E231+E234+E237+E242+E246+E250+E254+E257</f>
        <v>70211.05</v>
      </c>
      <c r="F230" s="45">
        <f t="shared" ref="F230:F245" si="44">IF(D230&lt;&gt;0,IF(E230/D230&gt;=100,"&gt;&gt;100",E230/D230*100),"-")</f>
        <v>101.61650467029477</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4387.51</v>
      </c>
      <c r="E237" s="60">
        <f t="shared" si="47"/>
        <v>6528.77</v>
      </c>
      <c r="F237" s="45">
        <f t="shared" si="44"/>
        <v>148.80353549051742</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4387.51</v>
      </c>
      <c r="E239" s="194">
        <v>6528.77</v>
      </c>
      <c r="F239" s="45">
        <f t="shared" si="44"/>
        <v>148.80353549051742</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4786.63</v>
      </c>
      <c r="E246" s="60">
        <f t="shared" si="48"/>
        <v>9005.73</v>
      </c>
      <c r="F246" s="45">
        <f t="shared" ref="F246:F249" si="49">IF(D246&lt;&gt;0,IF(E246/D246&gt;=100,"&gt;&gt;100",E246/D246*100),"-")</f>
        <v>188.14343285359428</v>
      </c>
    </row>
    <row r="247" spans="1:6" ht="12.75" customHeight="1" x14ac:dyDescent="0.2">
      <c r="A247" s="63" t="s">
        <v>493</v>
      </c>
      <c r="B247" s="64" t="s">
        <v>494</v>
      </c>
      <c r="C247" s="247" t="s">
        <v>493</v>
      </c>
      <c r="D247" s="194">
        <v>4786.63</v>
      </c>
      <c r="E247" s="194">
        <v>9005.73</v>
      </c>
      <c r="F247" s="45">
        <f t="shared" si="49"/>
        <v>188.14343285359428</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59920</v>
      </c>
      <c r="E250" s="60">
        <f t="shared" si="50"/>
        <v>54676.55</v>
      </c>
      <c r="F250" s="45">
        <f t="shared" ref="F250:F253" si="51">IF(D250&lt;&gt;0,IF(E250/D250&gt;=100,"&gt;&gt;100",E250/D250*100),"-")</f>
        <v>91.249248998664882</v>
      </c>
    </row>
    <row r="251" spans="1:6" ht="24" x14ac:dyDescent="0.2">
      <c r="A251" s="63">
        <v>3672</v>
      </c>
      <c r="B251" s="64" t="s">
        <v>501</v>
      </c>
      <c r="C251" s="247" t="s">
        <v>502</v>
      </c>
      <c r="D251" s="194">
        <v>59920</v>
      </c>
      <c r="E251" s="194">
        <v>54676.55</v>
      </c>
      <c r="F251" s="45">
        <f t="shared" si="51"/>
        <v>91.249248998664882</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19887.75</v>
      </c>
      <c r="E262" s="60">
        <f t="shared" si="55"/>
        <v>41251.980000000003</v>
      </c>
      <c r="F262" s="45">
        <f t="shared" ref="F262:F268" si="56">IF(D262&lt;&gt;0,IF(E262/D262&gt;=100,"&gt;&gt;100",E262/D262*100),"-")</f>
        <v>207.42406757928879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19887.75</v>
      </c>
      <c r="E269" s="60">
        <f t="shared" si="58"/>
        <v>41251.980000000003</v>
      </c>
      <c r="F269" s="45">
        <f t="shared" ref="F269:F272" si="59">IF(D269&lt;&gt;0,IF(E269/D269&gt;=100,"&gt;&gt;100",E269/D269*100),"-")</f>
        <v>207.42406757928879</v>
      </c>
    </row>
    <row r="270" spans="1:6" ht="12.75" customHeight="1" x14ac:dyDescent="0.2">
      <c r="A270" s="63">
        <v>3721</v>
      </c>
      <c r="B270" s="65" t="s">
        <v>533</v>
      </c>
      <c r="C270" s="247" t="s">
        <v>534</v>
      </c>
      <c r="D270" s="194">
        <v>12407.63</v>
      </c>
      <c r="E270" s="194">
        <v>40607.22</v>
      </c>
      <c r="F270" s="45">
        <f t="shared" si="59"/>
        <v>327.27620020906494</v>
      </c>
    </row>
    <row r="271" spans="1:6" ht="12.75" customHeight="1" x14ac:dyDescent="0.2">
      <c r="A271" s="63">
        <v>3722</v>
      </c>
      <c r="B271" s="65" t="s">
        <v>535</v>
      </c>
      <c r="C271" s="247" t="s">
        <v>536</v>
      </c>
      <c r="D271" s="194">
        <v>7480.12</v>
      </c>
      <c r="E271" s="194">
        <v>644.76</v>
      </c>
      <c r="F271" s="45">
        <f t="shared" si="59"/>
        <v>8.6196478131366874</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19509.05</v>
      </c>
      <c r="E273" s="60">
        <f t="shared" si="60"/>
        <v>20664.73</v>
      </c>
      <c r="F273" s="45">
        <f t="shared" ref="F273:F277" si="61">IF(D273&lt;&gt;0,IF(E273/D273&gt;=100,"&gt;&gt;100",E273/D273*100),"-")</f>
        <v>105.92381484490532</v>
      </c>
    </row>
    <row r="274" spans="1:6" ht="12.75" customHeight="1" x14ac:dyDescent="0.2">
      <c r="A274" s="63">
        <v>381</v>
      </c>
      <c r="B274" s="64" t="s">
        <v>541</v>
      </c>
      <c r="C274" s="247" t="s">
        <v>542</v>
      </c>
      <c r="D274" s="60">
        <f t="shared" ref="D274:E274" si="62">SUM(D275:D277)</f>
        <v>17387.009999999998</v>
      </c>
      <c r="E274" s="60">
        <f t="shared" si="62"/>
        <v>13847.05</v>
      </c>
      <c r="F274" s="45">
        <f t="shared" si="61"/>
        <v>79.640202657041087</v>
      </c>
    </row>
    <row r="275" spans="1:6" ht="12.75" customHeight="1" x14ac:dyDescent="0.2">
      <c r="A275" s="63">
        <v>3811</v>
      </c>
      <c r="B275" s="64" t="s">
        <v>543</v>
      </c>
      <c r="C275" s="247" t="s">
        <v>544</v>
      </c>
      <c r="D275" s="194">
        <v>17387.009999999998</v>
      </c>
      <c r="E275" s="194">
        <v>13847.05</v>
      </c>
      <c r="F275" s="45">
        <f t="shared" si="61"/>
        <v>79.640202657041087</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2122.04</v>
      </c>
      <c r="E278" s="60">
        <f t="shared" si="63"/>
        <v>0</v>
      </c>
      <c r="F278" s="45">
        <f t="shared" ref="F278:F282" si="64">IF(D278&lt;&gt;0,IF(E278/D278&gt;=100,"&gt;&gt;100",E278/D278*100),"-")</f>
        <v>0</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2122.04</v>
      </c>
      <c r="E280" s="194"/>
      <c r="F280" s="45">
        <f t="shared" si="64"/>
        <v>0</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6817.68</v>
      </c>
      <c r="F289" s="45" t="str">
        <f t="shared" si="66"/>
        <v>-</v>
      </c>
    </row>
    <row r="290" spans="1:6" ht="24" x14ac:dyDescent="0.2">
      <c r="A290" s="63">
        <v>3861</v>
      </c>
      <c r="B290" s="64" t="s">
        <v>572</v>
      </c>
      <c r="C290" s="247" t="s">
        <v>573</v>
      </c>
      <c r="D290" s="194">
        <v>0</v>
      </c>
      <c r="E290" s="194">
        <v>6817.68</v>
      </c>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291022.43</v>
      </c>
      <c r="E299" s="60">
        <f>E152-E297+E298</f>
        <v>321531.77999999997</v>
      </c>
      <c r="F299" s="45">
        <f t="shared" si="68"/>
        <v>110.48350465632493</v>
      </c>
    </row>
    <row r="300" spans="1:6" ht="12.75" customHeight="1" x14ac:dyDescent="0.2">
      <c r="A300" s="63" t="s">
        <v>582</v>
      </c>
      <c r="B300" s="64" t="s">
        <v>593</v>
      </c>
      <c r="C300" s="247" t="s">
        <v>594</v>
      </c>
      <c r="D300" s="60">
        <f>IF(D6&gt;=D299,D6-D299,0)</f>
        <v>499384.73000000004</v>
      </c>
      <c r="E300" s="60">
        <f>IF(E6&gt;=E299,E6-E299,0)</f>
        <v>352569.90000000008</v>
      </c>
      <c r="F300" s="45">
        <f t="shared" si="68"/>
        <v>70.600857178792793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22210.94</v>
      </c>
      <c r="E302" s="194">
        <v>82583.06</v>
      </c>
      <c r="F302" s="45">
        <f t="shared" si="68"/>
        <v>371.81253922616514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367035.07</v>
      </c>
      <c r="E304" s="194">
        <v>7299.18</v>
      </c>
      <c r="F304" s="45">
        <f t="shared" si="68"/>
        <v>1.9886873480509641</v>
      </c>
    </row>
    <row r="305" spans="1:6" ht="12" x14ac:dyDescent="0.2">
      <c r="A305" s="63">
        <v>9661</v>
      </c>
      <c r="B305" s="220" t="s">
        <v>603</v>
      </c>
      <c r="C305" s="247" t="s">
        <v>604</v>
      </c>
      <c r="D305" s="194">
        <v>0</v>
      </c>
      <c r="E305" s="194">
        <v>464.82</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1012.54</v>
      </c>
      <c r="E308" s="60">
        <f t="shared" si="71"/>
        <v>200</v>
      </c>
      <c r="F308" s="45">
        <f t="shared" ref="F308:F428" si="72">IF(D308&lt;&gt;0,IF(E308/D308&gt;=100,"&gt;&gt;100",E308/D308*100),"-")</f>
        <v>19.752306081735043</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1012.54</v>
      </c>
      <c r="E321" s="60">
        <f t="shared" si="76"/>
        <v>200</v>
      </c>
      <c r="F321" s="45">
        <f t="shared" si="72"/>
        <v>19.752306081735043</v>
      </c>
    </row>
    <row r="322" spans="1:6" ht="12.75" customHeight="1" x14ac:dyDescent="0.2">
      <c r="A322" s="63">
        <v>721</v>
      </c>
      <c r="B322" s="64" t="s">
        <v>636</v>
      </c>
      <c r="C322" s="247" t="s">
        <v>637</v>
      </c>
      <c r="D322" s="60">
        <f t="shared" ref="D322:E322" si="77">SUM(D323:D326)</f>
        <v>1012.54</v>
      </c>
      <c r="E322" s="60">
        <f t="shared" si="77"/>
        <v>200</v>
      </c>
      <c r="F322" s="45">
        <f t="shared" si="72"/>
        <v>19.752306081735043</v>
      </c>
    </row>
    <row r="323" spans="1:6" ht="12.75" customHeight="1" x14ac:dyDescent="0.2">
      <c r="A323" s="63">
        <v>7211</v>
      </c>
      <c r="B323" s="64" t="s">
        <v>638</v>
      </c>
      <c r="C323" s="247" t="s">
        <v>639</v>
      </c>
      <c r="D323" s="194">
        <v>1012.54</v>
      </c>
      <c r="E323" s="194">
        <v>200</v>
      </c>
      <c r="F323" s="45">
        <f t="shared" si="72"/>
        <v>19.752306081735043</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143889.70000000001</v>
      </c>
      <c r="E360" s="60">
        <f t="shared" si="86"/>
        <v>34629.58</v>
      </c>
      <c r="F360" s="45">
        <f t="shared" si="72"/>
        <v>24.066753909418114</v>
      </c>
    </row>
    <row r="361" spans="1:6" ht="12.75" customHeight="1" x14ac:dyDescent="0.2">
      <c r="A361" s="63">
        <v>41</v>
      </c>
      <c r="B361" s="64" t="s">
        <v>714</v>
      </c>
      <c r="C361" s="247" t="s">
        <v>715</v>
      </c>
      <c r="D361" s="60">
        <f t="shared" ref="D361:E361" si="87">D362+D366</f>
        <v>97734.209999999992</v>
      </c>
      <c r="E361" s="60">
        <f t="shared" si="87"/>
        <v>0</v>
      </c>
      <c r="F361" s="45">
        <f t="shared" si="72"/>
        <v>0</v>
      </c>
    </row>
    <row r="362" spans="1:6" ht="12.75" customHeight="1" x14ac:dyDescent="0.2">
      <c r="A362" s="63">
        <v>411</v>
      </c>
      <c r="B362" s="64" t="s">
        <v>716</v>
      </c>
      <c r="C362" s="247" t="s">
        <v>717</v>
      </c>
      <c r="D362" s="60">
        <f t="shared" ref="D362:E362" si="88">SUM(D363:D365)</f>
        <v>18501.509999999998</v>
      </c>
      <c r="E362" s="60">
        <f t="shared" si="88"/>
        <v>0</v>
      </c>
      <c r="F362" s="45">
        <f t="shared" si="72"/>
        <v>0</v>
      </c>
    </row>
    <row r="363" spans="1:6" ht="12.75" customHeight="1" x14ac:dyDescent="0.2">
      <c r="A363" s="63">
        <v>4111</v>
      </c>
      <c r="B363" s="64" t="s">
        <v>614</v>
      </c>
      <c r="C363" s="247" t="s">
        <v>718</v>
      </c>
      <c r="D363" s="194">
        <v>18501.509999999998</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79232.7</v>
      </c>
      <c r="E366" s="60">
        <f t="shared" si="89"/>
        <v>0</v>
      </c>
      <c r="F366" s="45">
        <f t="shared" si="72"/>
        <v>0</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79232.7</v>
      </c>
      <c r="E370" s="194"/>
      <c r="F370" s="45">
        <f t="shared" si="72"/>
        <v>0</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30842.99</v>
      </c>
      <c r="E373" s="60">
        <f t="shared" si="90"/>
        <v>24004.58</v>
      </c>
      <c r="F373" s="45">
        <f t="shared" si="72"/>
        <v>77.828316904424639</v>
      </c>
    </row>
    <row r="374" spans="1:6" ht="12.75" customHeight="1" x14ac:dyDescent="0.2">
      <c r="A374" s="63">
        <v>421</v>
      </c>
      <c r="B374" s="64" t="s">
        <v>732</v>
      </c>
      <c r="C374" s="247" t="s">
        <v>733</v>
      </c>
      <c r="D374" s="60">
        <f t="shared" ref="D374:E374" si="91">SUM(D375:D378)</f>
        <v>24140</v>
      </c>
      <c r="E374" s="60">
        <f t="shared" si="91"/>
        <v>4139.49</v>
      </c>
      <c r="F374" s="45">
        <f t="shared" si="72"/>
        <v>17.147845898922949</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24140</v>
      </c>
      <c r="E378" s="194">
        <v>4139.49</v>
      </c>
      <c r="F378" s="45">
        <f t="shared" si="72"/>
        <v>17.147845898922949</v>
      </c>
    </row>
    <row r="379" spans="1:6" ht="12.75" customHeight="1" x14ac:dyDescent="0.2">
      <c r="A379" s="63">
        <v>422</v>
      </c>
      <c r="B379" s="64" t="s">
        <v>738</v>
      </c>
      <c r="C379" s="247" t="s">
        <v>739</v>
      </c>
      <c r="D379" s="60">
        <f t="shared" ref="D379:E379" si="92">SUM(D380:D387)</f>
        <v>1302.99</v>
      </c>
      <c r="E379" s="60">
        <f t="shared" si="92"/>
        <v>13265.09</v>
      </c>
      <c r="F379" s="45">
        <f t="shared" si="72"/>
        <v>1018.0500234077007</v>
      </c>
    </row>
    <row r="380" spans="1:6" ht="12.75" customHeight="1" x14ac:dyDescent="0.2">
      <c r="A380" s="63">
        <v>4221</v>
      </c>
      <c r="B380" s="64" t="s">
        <v>648</v>
      </c>
      <c r="C380" s="247" t="s">
        <v>740</v>
      </c>
      <c r="D380" s="194">
        <v>1302.99</v>
      </c>
      <c r="E380" s="194"/>
      <c r="F380" s="45">
        <f t="shared" si="72"/>
        <v>0</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2330.09</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10935</v>
      </c>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5400</v>
      </c>
      <c r="E401" s="60">
        <f t="shared" si="96"/>
        <v>6600</v>
      </c>
      <c r="F401" s="45">
        <f t="shared" si="72"/>
        <v>122.22222222222223</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5400</v>
      </c>
      <c r="E403" s="194"/>
      <c r="F403" s="45">
        <f t="shared" si="72"/>
        <v>0</v>
      </c>
    </row>
    <row r="404" spans="1:6" ht="12.75" customHeight="1" x14ac:dyDescent="0.2">
      <c r="A404" s="63">
        <v>4263</v>
      </c>
      <c r="B404" s="64" t="s">
        <v>696</v>
      </c>
      <c r="C404" s="247" t="s">
        <v>771</v>
      </c>
      <c r="D404" s="194">
        <v>0</v>
      </c>
      <c r="E404" s="194">
        <v>6600</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15312.5</v>
      </c>
      <c r="E412" s="60">
        <f t="shared" si="100"/>
        <v>10625</v>
      </c>
      <c r="F412" s="45">
        <f t="shared" si="72"/>
        <v>69.387755102040813</v>
      </c>
    </row>
    <row r="413" spans="1:6" ht="12.75" customHeight="1" x14ac:dyDescent="0.2">
      <c r="A413" s="63">
        <v>451</v>
      </c>
      <c r="B413" s="64" t="s">
        <v>785</v>
      </c>
      <c r="C413" s="247" t="s">
        <v>786</v>
      </c>
      <c r="D413" s="194">
        <v>15312.5</v>
      </c>
      <c r="E413" s="194">
        <v>10625</v>
      </c>
      <c r="F413" s="45">
        <f t="shared" si="72"/>
        <v>69.387755102040813</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142877.16</v>
      </c>
      <c r="E418" s="60">
        <f t="shared" si="102"/>
        <v>34429.58</v>
      </c>
      <c r="F418" s="45">
        <f t="shared" si="72"/>
        <v>24.097329482192954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791419.70000000007</v>
      </c>
      <c r="E422" s="60">
        <f>E6+E308</f>
        <v>674301.68</v>
      </c>
      <c r="F422" s="45">
        <f t="shared" si="72"/>
        <v>85.201528342041527</v>
      </c>
    </row>
    <row r="423" spans="1:6" ht="12.75" customHeight="1" x14ac:dyDescent="0.2">
      <c r="A423" s="63" t="s">
        <v>582</v>
      </c>
      <c r="B423" s="64" t="s">
        <v>805</v>
      </c>
      <c r="C423" s="247" t="s">
        <v>806</v>
      </c>
      <c r="D423" s="60">
        <f t="shared" ref="D423:E423" si="103">D299+D360</f>
        <v>434912.13</v>
      </c>
      <c r="E423" s="60">
        <f t="shared" si="103"/>
        <v>356161.36</v>
      </c>
      <c r="F423" s="45">
        <f t="shared" si="72"/>
        <v>81.892717041486051</v>
      </c>
    </row>
    <row r="424" spans="1:6" ht="12.75" customHeight="1" x14ac:dyDescent="0.2">
      <c r="A424" s="63" t="s">
        <v>582</v>
      </c>
      <c r="B424" s="64" t="s">
        <v>807</v>
      </c>
      <c r="C424" s="247" t="s">
        <v>808</v>
      </c>
      <c r="D424" s="60">
        <f t="shared" ref="D424:E424" si="104">IF(D422&gt;=D423,D422-D423,0)</f>
        <v>356507.57000000007</v>
      </c>
      <c r="E424" s="60">
        <f t="shared" si="104"/>
        <v>318140.32000000007</v>
      </c>
      <c r="F424" s="45">
        <f t="shared" si="72"/>
        <v>89.238026558594541</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22210.94</v>
      </c>
      <c r="E426" s="60">
        <f t="shared" si="106"/>
        <v>82583.06</v>
      </c>
      <c r="F426" s="45">
        <f t="shared" si="72"/>
        <v>371.81253922616514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367035.07</v>
      </c>
      <c r="E428" s="81">
        <f t="shared" si="108"/>
        <v>7299.18</v>
      </c>
      <c r="F428" s="61">
        <f t="shared" si="72"/>
        <v>1.9886873480509641</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791419.70000000007</v>
      </c>
      <c r="E643" s="60">
        <f>E422+E430</f>
        <v>674301.68</v>
      </c>
      <c r="F643" s="45">
        <f t="shared" si="109"/>
        <v>85.201528342041527</v>
      </c>
    </row>
    <row r="644" spans="1:6" ht="12.75" customHeight="1" x14ac:dyDescent="0.2">
      <c r="A644" s="63" t="s">
        <v>582</v>
      </c>
      <c r="B644" s="64" t="s">
        <v>1238</v>
      </c>
      <c r="C644" s="247" t="s">
        <v>1239</v>
      </c>
      <c r="D644" s="60">
        <f>D423+D535</f>
        <v>434912.13</v>
      </c>
      <c r="E644" s="60">
        <f>E423+E535</f>
        <v>356161.36</v>
      </c>
      <c r="F644" s="45">
        <f t="shared" si="109"/>
        <v>81.892717041486051</v>
      </c>
    </row>
    <row r="645" spans="1:6" ht="12.75" customHeight="1" x14ac:dyDescent="0.2">
      <c r="A645" s="63" t="s">
        <v>582</v>
      </c>
      <c r="B645" s="64" t="s">
        <v>1240</v>
      </c>
      <c r="C645" s="247" t="s">
        <v>1241</v>
      </c>
      <c r="D645" s="60">
        <f t="shared" ref="D645:E645" si="163">IF(D643&gt;=D644,D643-D644,0)</f>
        <v>356507.57000000007</v>
      </c>
      <c r="E645" s="60">
        <f t="shared" si="163"/>
        <v>318140.32000000007</v>
      </c>
      <c r="F645" s="45">
        <f t="shared" si="109"/>
        <v>89.238026558594541</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22210.94</v>
      </c>
      <c r="E647" s="60">
        <f>IF(E426-E427+E641-E642&gt;=0,E426-E427+E641-E642,0)</f>
        <v>82583.06</v>
      </c>
      <c r="F647" s="45">
        <f t="shared" si="109"/>
        <v>371.81253922616514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378718.51000000007</v>
      </c>
      <c r="E649" s="60">
        <f t="shared" si="165"/>
        <v>400723.38000000006</v>
      </c>
      <c r="F649" s="45">
        <f t="shared" si="109"/>
        <v>105.81034975026702</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159147.16</v>
      </c>
      <c r="E653" s="194">
        <v>374508.58</v>
      </c>
      <c r="F653" s="45">
        <f t="shared" ref="F653:F740" si="167">IF(D653&lt;&gt;0,IF(E653/D653&gt;=100,"&gt;&gt;100",E653/D653*100),"-")</f>
        <v>235.32218859576255</v>
      </c>
    </row>
    <row r="654" spans="1:6" ht="12.75" customHeight="1" x14ac:dyDescent="0.2">
      <c r="A654" s="63" t="s">
        <v>1257</v>
      </c>
      <c r="B654" s="64" t="s">
        <v>1258</v>
      </c>
      <c r="C654" s="247" t="s">
        <v>1257</v>
      </c>
      <c r="D654" s="194">
        <v>795458.46</v>
      </c>
      <c r="E654" s="194">
        <v>890914.1</v>
      </c>
      <c r="F654" s="45">
        <f t="shared" si="167"/>
        <v>112.00007854589917</v>
      </c>
    </row>
    <row r="655" spans="1:6" ht="12.75" customHeight="1" x14ac:dyDescent="0.2">
      <c r="A655" s="63" t="s">
        <v>1259</v>
      </c>
      <c r="B655" s="64" t="s">
        <v>1260</v>
      </c>
      <c r="C655" s="247" t="s">
        <v>1259</v>
      </c>
      <c r="D655" s="194">
        <v>429483.04</v>
      </c>
      <c r="E655" s="194">
        <v>581782.79</v>
      </c>
      <c r="F655" s="45">
        <f t="shared" si="167"/>
        <v>135.46117909568679</v>
      </c>
    </row>
    <row r="656" spans="1:6" ht="24" x14ac:dyDescent="0.2">
      <c r="A656" s="63">
        <v>11</v>
      </c>
      <c r="B656" s="64" t="s">
        <v>1261</v>
      </c>
      <c r="C656" s="247" t="s">
        <v>1262</v>
      </c>
      <c r="D656" s="60">
        <f t="shared" ref="D656:E656" si="168">+D653+D654-D655</f>
        <v>525122.58000000007</v>
      </c>
      <c r="E656" s="60">
        <f t="shared" si="168"/>
        <v>683639.8899999999</v>
      </c>
      <c r="F656" s="45">
        <f t="shared" si="167"/>
        <v>130.18672516424635</v>
      </c>
    </row>
    <row r="657" spans="1:6" ht="24" x14ac:dyDescent="0.2">
      <c r="A657" s="63" t="s">
        <v>582</v>
      </c>
      <c r="B657" s="64" t="s">
        <v>1263</v>
      </c>
      <c r="C657" s="247" t="s">
        <v>1264</v>
      </c>
      <c r="D657" s="253">
        <v>10</v>
      </c>
      <c r="E657" s="253">
        <v>11</v>
      </c>
      <c r="F657" s="45">
        <f t="shared" si="167"/>
        <v>110.00000000000001</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9</v>
      </c>
      <c r="E659" s="253">
        <v>10</v>
      </c>
      <c r="F659" s="45">
        <f t="shared" si="167"/>
        <v>111.11111111111111</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0</v>
      </c>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2400</v>
      </c>
      <c r="E669" s="194">
        <v>27744</v>
      </c>
      <c r="F669" s="45">
        <f t="shared" si="167"/>
        <v>1156</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6391.6</v>
      </c>
      <c r="E672" s="194">
        <v>8467.85</v>
      </c>
      <c r="F672" s="45">
        <f t="shared" si="167"/>
        <v>132.48404155454031</v>
      </c>
    </row>
    <row r="673" spans="1:6" ht="12.75" customHeight="1" x14ac:dyDescent="0.2">
      <c r="A673" s="63">
        <v>63321</v>
      </c>
      <c r="B673" s="64" t="s">
        <v>1296</v>
      </c>
      <c r="C673" s="247" t="s">
        <v>1297</v>
      </c>
      <c r="D673" s="194">
        <v>226180</v>
      </c>
      <c r="E673" s="194">
        <v>41374</v>
      </c>
      <c r="F673" s="45">
        <f t="shared" si="167"/>
        <v>18.292510389954902</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19364.150000000001</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8892.7900000000009</v>
      </c>
      <c r="E741" s="192">
        <v>7609.53</v>
      </c>
      <c r="F741" s="71">
        <f t="shared" ref="F741:F1006" si="169">IF(D741&lt;&gt;0,IF(E741/D741&gt;=100,"&gt;&gt;100",E741/D741*100),"-")</f>
        <v>85.569658116294207</v>
      </c>
    </row>
    <row r="742" spans="1:6" ht="12.75" customHeight="1" x14ac:dyDescent="0.2">
      <c r="A742" s="70" t="s">
        <v>1414</v>
      </c>
      <c r="B742" s="65" t="s">
        <v>1415</v>
      </c>
      <c r="C742" s="278" t="s">
        <v>1414</v>
      </c>
      <c r="D742" s="192">
        <v>2484</v>
      </c>
      <c r="E742" s="192">
        <v>0</v>
      </c>
      <c r="F742" s="71">
        <f t="shared" si="169"/>
        <v>0</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1991</v>
      </c>
      <c r="E778" s="192">
        <v>0</v>
      </c>
      <c r="F778" s="71">
        <f t="shared" si="169"/>
        <v>0</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4044.31</v>
      </c>
      <c r="E787" s="192">
        <v>6528.77</v>
      </c>
      <c r="F787" s="71">
        <f t="shared" si="169"/>
        <v>161.43099811834404</v>
      </c>
    </row>
    <row r="788" spans="1:6" ht="12.75" customHeight="1" x14ac:dyDescent="0.2">
      <c r="A788" s="70">
        <v>36325</v>
      </c>
      <c r="B788" s="65" t="s">
        <v>1506</v>
      </c>
      <c r="C788" s="278" t="s">
        <v>1507</v>
      </c>
      <c r="D788" s="192">
        <v>343.2</v>
      </c>
      <c r="E788" s="192">
        <v>0</v>
      </c>
      <c r="F788" s="71">
        <f t="shared" si="169"/>
        <v>0</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11014.05</v>
      </c>
      <c r="E846" s="194">
        <v>14910</v>
      </c>
      <c r="F846" s="45">
        <f t="shared" si="169"/>
        <v>135.37254688329907</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1393.58</v>
      </c>
      <c r="E850" s="194">
        <v>25697.22</v>
      </c>
      <c r="F850" s="45">
        <f t="shared" si="169"/>
        <v>1843.9716413840615</v>
      </c>
    </row>
    <row r="851" spans="1:6" ht="12.75" customHeight="1" x14ac:dyDescent="0.2">
      <c r="A851" s="63">
        <v>37221</v>
      </c>
      <c r="B851" s="64" t="s">
        <v>1631</v>
      </c>
      <c r="C851" s="247" t="s">
        <v>1632</v>
      </c>
      <c r="D851" s="194">
        <v>772.12</v>
      </c>
      <c r="E851" s="194">
        <v>644.76</v>
      </c>
      <c r="F851" s="45">
        <f t="shared" si="169"/>
        <v>83.505154639175259</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6708</v>
      </c>
      <c r="E855" s="194"/>
      <c r="F855" s="45">
        <f t="shared" si="169"/>
        <v>0</v>
      </c>
    </row>
    <row r="856" spans="1:6" ht="12.75" customHeight="1" x14ac:dyDescent="0.2">
      <c r="A856" s="63">
        <v>38117</v>
      </c>
      <c r="B856" s="64" t="s">
        <v>1640</v>
      </c>
      <c r="C856" s="247" t="s">
        <v>1641</v>
      </c>
      <c r="D856" s="194">
        <v>0</v>
      </c>
      <c r="E856" s="194">
        <v>2273.0500000000002</v>
      </c>
      <c r="F856" s="45" t="str">
        <f t="shared" si="169"/>
        <v>-</v>
      </c>
    </row>
    <row r="857" spans="1:6" ht="12.75" customHeight="1" x14ac:dyDescent="0.2">
      <c r="A857" s="63">
        <v>38612</v>
      </c>
      <c r="B857" s="64" t="s">
        <v>1642</v>
      </c>
      <c r="C857" s="247" t="s">
        <v>1643</v>
      </c>
      <c r="D857" s="194">
        <v>0</v>
      </c>
      <c r="E857" s="194">
        <v>6817.68</v>
      </c>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D51" sqref="D5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266044.09999999998</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399153.9</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267650.91000000003</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82161.75</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102837</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378.06</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4822.8900000000003</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15534.5</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41251.980000000003</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20664.73</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34629.58</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96873.41</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407169.19</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305104</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80757.490000000005</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132704.95000000001</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817.94</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6367.01</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17968.03</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42507.89</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22874.2</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1106.49</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31829.58</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70235.61</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258028.81</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167806.02</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v>0</v>
      </c>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3248.52</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2038.68</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v>4.4000000000000004</v>
      </c>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v>62.82</v>
      </c>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v>217.56</v>
      </c>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v>1753.9</v>
      </c>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406.84</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v>406.84</v>
      </c>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803</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v>803</v>
      </c>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164557.5</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v>164557.5</v>
      </c>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90222.790000000008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60042.68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5542.31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24637.8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26"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13</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31286</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13</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1</v>
      </c>
      <c r="M229" s="51">
        <f>IF(AND('PR-RAS'!E24&gt;0,'PR-RAS'!E662=0,'PR-RAS'!E663=0),1,0)</f>
        <v>1</v>
      </c>
      <c r="N229" s="51"/>
      <c r="O229" s="51"/>
      <c r="P229" s="51"/>
    </row>
    <row r="230" spans="1:16" ht="30" customHeight="1" x14ac:dyDescent="0.2">
      <c r="A230" s="105">
        <v>270</v>
      </c>
      <c r="B230" s="106" t="str">
        <f t="shared" si="16"/>
        <v>Provjera</v>
      </c>
      <c r="C230" s="91" t="s">
        <v>2373</v>
      </c>
      <c r="D230" s="95"/>
      <c r="E230" s="51">
        <f>MAX(G230:K230)</f>
        <v>0</v>
      </c>
      <c r="F230" s="51">
        <f>MAX(L230:O230)</f>
        <v>1</v>
      </c>
      <c r="G230" s="51"/>
      <c r="H230" s="51"/>
      <c r="I230" s="51"/>
      <c r="J230" s="51"/>
      <c r="K230" s="51"/>
      <c r="L230" s="51">
        <f>IF(AND('PR-RAS'!D27&gt;0,'PR-RAS'!D664=0),1,0)</f>
        <v>1</v>
      </c>
      <c r="M230" s="51">
        <f>IF(AND('PR-RAS'!E27&gt;0,'PR-RAS'!E664=0),1,0)</f>
        <v>1</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2379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2026-04-15T09:02:00Z</cp:lastPrinted>
  <dcterms:created xsi:type="dcterms:W3CDTF">2022-04-01T05:14:30Z</dcterms:created>
  <dcterms:modified xsi:type="dcterms:W3CDTF">2026-04-15T09:28:43Z</dcterms:modified>
</cp:coreProperties>
</file>