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545"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E300" i="9" s="1"/>
  <c r="B300" i="9" s="1"/>
  <c r="F300" i="9"/>
  <c r="H299" i="9"/>
  <c r="G299" i="9"/>
  <c r="E299" i="9" s="1"/>
  <c r="B299" i="9" s="1"/>
  <c r="F299" i="9"/>
  <c r="H298" i="9"/>
  <c r="G298" i="9"/>
  <c r="E298" i="9" s="1"/>
  <c r="B298" i="9" s="1"/>
  <c r="F298" i="9"/>
  <c r="H297" i="9"/>
  <c r="E297" i="9" s="1"/>
  <c r="B297" i="9" s="1"/>
  <c r="G297" i="9"/>
  <c r="F297" i="9"/>
  <c r="H296" i="9"/>
  <c r="G296" i="9"/>
  <c r="E296" i="9" s="1"/>
  <c r="B296" i="9" s="1"/>
  <c r="F296" i="9"/>
  <c r="H295" i="9"/>
  <c r="G295" i="9"/>
  <c r="E295" i="9" s="1"/>
  <c r="B295" i="9" s="1"/>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E283" i="9" s="1"/>
  <c r="B283" i="9" s="1"/>
  <c r="G283" i="9"/>
  <c r="F283" i="9"/>
  <c r="H282" i="9"/>
  <c r="G282" i="9"/>
  <c r="F282" i="9"/>
  <c r="E282" i="9"/>
  <c r="B282" i="9" s="1"/>
  <c r="F281" i="9"/>
  <c r="F280" i="9"/>
  <c r="F279" i="9"/>
  <c r="F278" i="9"/>
  <c r="F277" i="9" s="1"/>
  <c r="F276" i="9"/>
  <c r="L275" i="9"/>
  <c r="F275" i="9" s="1"/>
  <c r="H275" i="9"/>
  <c r="F274" i="9"/>
  <c r="I273" i="9"/>
  <c r="H273" i="9"/>
  <c r="E273" i="9" s="1"/>
  <c r="B273" i="9" s="1"/>
  <c r="F273" i="9"/>
  <c r="E272" i="9"/>
  <c r="M271" i="9"/>
  <c r="L271" i="9"/>
  <c r="F271" i="9"/>
  <c r="E271" i="9"/>
  <c r="B271" i="9" s="1"/>
  <c r="M270" i="9"/>
  <c r="L270" i="9"/>
  <c r="F270" i="9" s="1"/>
  <c r="B270" i="9" s="1"/>
  <c r="E270" i="9"/>
  <c r="M269" i="9"/>
  <c r="L269" i="9"/>
  <c r="F269" i="9" s="1"/>
  <c r="B269" i="9" s="1"/>
  <c r="E269" i="9"/>
  <c r="M268" i="9"/>
  <c r="L268" i="9"/>
  <c r="F268" i="9" s="1"/>
  <c r="B268" i="9" s="1"/>
  <c r="E268" i="9"/>
  <c r="M267" i="9"/>
  <c r="L267" i="9"/>
  <c r="F267" i="9" s="1"/>
  <c r="E267" i="9"/>
  <c r="B267" i="9" s="1"/>
  <c r="M266" i="9"/>
  <c r="L266" i="9"/>
  <c r="F266" i="9" s="1"/>
  <c r="B266" i="9" s="1"/>
  <c r="E266" i="9"/>
  <c r="M265" i="9"/>
  <c r="L265" i="9"/>
  <c r="F265" i="9" s="1"/>
  <c r="B265" i="9" s="1"/>
  <c r="E265" i="9"/>
  <c r="M264" i="9"/>
  <c r="L264" i="9"/>
  <c r="F264" i="9" s="1"/>
  <c r="B264" i="9" s="1"/>
  <c r="E264" i="9"/>
  <c r="M263" i="9"/>
  <c r="L263" i="9"/>
  <c r="F263" i="9"/>
  <c r="E263" i="9"/>
  <c r="B263" i="9"/>
  <c r="M262" i="9"/>
  <c r="L262" i="9"/>
  <c r="F262" i="9" s="1"/>
  <c r="E262" i="9"/>
  <c r="B262" i="9" s="1"/>
  <c r="M261" i="9"/>
  <c r="L261" i="9"/>
  <c r="F261" i="9"/>
  <c r="B261" i="9" s="1"/>
  <c r="E261" i="9"/>
  <c r="M260" i="9"/>
  <c r="L260" i="9"/>
  <c r="F260" i="9" s="1"/>
  <c r="E260" i="9"/>
  <c r="B260" i="9" s="1"/>
  <c r="M259" i="9"/>
  <c r="L259" i="9"/>
  <c r="F259" i="9" s="1"/>
  <c r="B259" i="9" s="1"/>
  <c r="E259" i="9"/>
  <c r="M258" i="9"/>
  <c r="L258" i="9"/>
  <c r="F258" i="9" s="1"/>
  <c r="B258" i="9" s="1"/>
  <c r="E258" i="9"/>
  <c r="M257" i="9"/>
  <c r="L257" i="9"/>
  <c r="F257" i="9"/>
  <c r="E257" i="9"/>
  <c r="B257" i="9" s="1"/>
  <c r="M256" i="9"/>
  <c r="L256" i="9"/>
  <c r="F256" i="9"/>
  <c r="B256" i="9" s="1"/>
  <c r="E256" i="9"/>
  <c r="M255" i="9"/>
  <c r="L255" i="9"/>
  <c r="F255" i="9" s="1"/>
  <c r="B255" i="9" s="1"/>
  <c r="E255" i="9"/>
  <c r="M254" i="9"/>
  <c r="L254" i="9"/>
  <c r="F254" i="9" s="1"/>
  <c r="B254" i="9" s="1"/>
  <c r="E254" i="9"/>
  <c r="M253" i="9"/>
  <c r="L253" i="9"/>
  <c r="F253" i="9"/>
  <c r="E253" i="9"/>
  <c r="B253" i="9" s="1"/>
  <c r="M252" i="9"/>
  <c r="L252" i="9"/>
  <c r="F252" i="9"/>
  <c r="B252" i="9" s="1"/>
  <c r="E252" i="9"/>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c r="B244" i="9" s="1"/>
  <c r="E244" i="9"/>
  <c r="M243" i="9"/>
  <c r="L243" i="9"/>
  <c r="F243" i="9" s="1"/>
  <c r="B243" i="9" s="1"/>
  <c r="E243" i="9"/>
  <c r="M242" i="9"/>
  <c r="L242" i="9"/>
  <c r="F242" i="9" s="1"/>
  <c r="E242" i="9"/>
  <c r="M241" i="9"/>
  <c r="L241" i="9"/>
  <c r="F241" i="9"/>
  <c r="E241" i="9"/>
  <c r="B241" i="9" s="1"/>
  <c r="M240" i="9"/>
  <c r="L240" i="9"/>
  <c r="F240" i="9" s="1"/>
  <c r="B240" i="9" s="1"/>
  <c r="E240" i="9"/>
  <c r="M239" i="9"/>
  <c r="L239" i="9"/>
  <c r="F239" i="9" s="1"/>
  <c r="B239" i="9" s="1"/>
  <c r="E239" i="9"/>
  <c r="M238" i="9"/>
  <c r="L238" i="9"/>
  <c r="F238" i="9" s="1"/>
  <c r="E238" i="9"/>
  <c r="M237" i="9"/>
  <c r="L237" i="9"/>
  <c r="F237" i="9"/>
  <c r="E237" i="9"/>
  <c r="B237" i="9" s="1"/>
  <c r="M236" i="9"/>
  <c r="L236" i="9"/>
  <c r="F236" i="9" s="1"/>
  <c r="E236" i="9"/>
  <c r="M235" i="9"/>
  <c r="L235" i="9"/>
  <c r="F235" i="9" s="1"/>
  <c r="B235" i="9" s="1"/>
  <c r="E235" i="9"/>
  <c r="M234" i="9"/>
  <c r="L234" i="9"/>
  <c r="F234" i="9" s="1"/>
  <c r="E234" i="9"/>
  <c r="B234" i="9" s="1"/>
  <c r="M233" i="9"/>
  <c r="L233" i="9"/>
  <c r="F233" i="9"/>
  <c r="E233" i="9"/>
  <c r="B233" i="9" s="1"/>
  <c r="M232" i="9"/>
  <c r="L232" i="9"/>
  <c r="F232" i="9" s="1"/>
  <c r="B232" i="9" s="1"/>
  <c r="E232" i="9"/>
  <c r="M231" i="9"/>
  <c r="L231" i="9"/>
  <c r="F231" i="9" s="1"/>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M225" i="9"/>
  <c r="F225" i="9" s="1"/>
  <c r="B225" i="9" s="1"/>
  <c r="L225" i="9"/>
  <c r="E225" i="9"/>
  <c r="M224" i="9"/>
  <c r="L224" i="9"/>
  <c r="F224" i="9"/>
  <c r="E224" i="9"/>
  <c r="B224" i="9" s="1"/>
  <c r="M223" i="9"/>
  <c r="L223" i="9"/>
  <c r="F223" i="9"/>
  <c r="B223" i="9" s="1"/>
  <c r="E223" i="9"/>
  <c r="M222" i="9"/>
  <c r="L222" i="9"/>
  <c r="F222" i="9" s="1"/>
  <c r="B222" i="9" s="1"/>
  <c r="E222" i="9"/>
  <c r="M221" i="9"/>
  <c r="F221" i="9" s="1"/>
  <c r="B221" i="9" s="1"/>
  <c r="L221" i="9"/>
  <c r="E221" i="9"/>
  <c r="M220" i="9"/>
  <c r="L220" i="9"/>
  <c r="F220" i="9"/>
  <c r="E220" i="9"/>
  <c r="B220" i="9" s="1"/>
  <c r="M219" i="9"/>
  <c r="F219" i="9" s="1"/>
  <c r="B219" i="9" s="1"/>
  <c r="L219" i="9"/>
  <c r="E219" i="9"/>
  <c r="M218" i="9"/>
  <c r="L218" i="9"/>
  <c r="F218" i="9" s="1"/>
  <c r="E218" i="9"/>
  <c r="M217" i="9"/>
  <c r="L217" i="9"/>
  <c r="F217" i="9" s="1"/>
  <c r="B217" i="9" s="1"/>
  <c r="E217" i="9"/>
  <c r="M216" i="9"/>
  <c r="L216" i="9"/>
  <c r="F216" i="9" s="1"/>
  <c r="E216" i="9"/>
  <c r="M215" i="9"/>
  <c r="L215" i="9"/>
  <c r="F215" i="9" s="1"/>
  <c r="B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F90" i="9"/>
  <c r="E90" i="9"/>
  <c r="H89" i="9"/>
  <c r="G89" i="9"/>
  <c r="E89" i="9" s="1"/>
  <c r="B89" i="9" s="1"/>
  <c r="F89" i="9"/>
  <c r="H88" i="9"/>
  <c r="G88" i="9"/>
  <c r="F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B30" i="9" s="1"/>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F23" i="9"/>
  <c r="E23" i="9"/>
  <c r="B23" i="9" s="1"/>
  <c r="H22" i="9"/>
  <c r="G22" i="9"/>
  <c r="E22" i="9" s="1"/>
  <c r="B22" i="9" s="1"/>
  <c r="F22" i="9"/>
  <c r="F21" i="9"/>
  <c r="F4" i="9"/>
  <c r="O3" i="9"/>
  <c r="G275" i="9" s="1"/>
  <c r="E275" i="9" s="1"/>
  <c r="B275" i="9" s="1"/>
  <c r="I3" i="9"/>
  <c r="G192" i="9" s="1"/>
  <c r="E192" i="9" s="1"/>
  <c r="H3" i="9"/>
  <c r="G3" i="9"/>
  <c r="D101" i="8"/>
  <c r="D95" i="8"/>
  <c r="D90" i="8"/>
  <c r="D85" i="8"/>
  <c r="D80" i="8"/>
  <c r="D75" i="8"/>
  <c r="D70" i="8"/>
  <c r="D65" i="8"/>
  <c r="D60" i="8"/>
  <c r="D55" i="8"/>
  <c r="D49" i="8" s="1"/>
  <c r="D43" i="8" s="1"/>
  <c r="D50" i="8"/>
  <c r="D44" i="8"/>
  <c r="D36" i="8"/>
  <c r="D24" i="8" s="1"/>
  <c r="D26" i="8"/>
  <c r="D18" i="8"/>
  <c r="D8" i="8"/>
  <c r="D6" i="8" s="1"/>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E190" i="5" s="1"/>
  <c r="H310" i="9" s="1"/>
  <c r="D191" i="5"/>
  <c r="D190" i="5"/>
  <c r="G310" i="9" s="1"/>
  <c r="F189" i="5"/>
  <c r="F188" i="5"/>
  <c r="F187" i="5"/>
  <c r="F186" i="5"/>
  <c r="F185" i="5"/>
  <c r="F184" i="5"/>
  <c r="F183" i="5"/>
  <c r="F182" i="5"/>
  <c r="F181" i="5"/>
  <c r="E180" i="5"/>
  <c r="D180" i="5"/>
  <c r="D177" i="5" s="1"/>
  <c r="G308" i="9" s="1"/>
  <c r="F179" i="5"/>
  <c r="F178" i="5"/>
  <c r="E177" i="5"/>
  <c r="H308" i="9" s="1"/>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D529"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E635" i="4" s="1"/>
  <c r="D422" i="4"/>
  <c r="F418" i="4"/>
  <c r="E418" i="4"/>
  <c r="D418" i="4"/>
  <c r="F417" i="4"/>
  <c r="E417" i="4"/>
  <c r="E644" i="4" s="1"/>
  <c r="D417" i="4"/>
  <c r="D644" i="4" s="1"/>
  <c r="F644"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5" i="4"/>
  <c r="F354" i="4"/>
  <c r="F353" i="4"/>
  <c r="F352" i="4"/>
  <c r="E352" i="4"/>
  <c r="D352" i="4"/>
  <c r="E351" i="4"/>
  <c r="E350"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E407" i="4"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7" i="4"/>
  <c r="F266" i="4"/>
  <c r="F265" i="4"/>
  <c r="E264" i="4"/>
  <c r="D264" i="4"/>
  <c r="C260" i="1" s="1"/>
  <c r="F262" i="4"/>
  <c r="F261" i="4"/>
  <c r="F260" i="4"/>
  <c r="E259" i="4"/>
  <c r="D259" i="4"/>
  <c r="F259" i="4" s="1"/>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40" i="4"/>
  <c r="C236" i="1"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F162" i="4"/>
  <c r="F161" i="4"/>
  <c r="F160" i="4"/>
  <c r="F159" i="4"/>
  <c r="E159" i="4"/>
  <c r="D159" i="4"/>
  <c r="F158" i="4"/>
  <c r="F157" i="4"/>
  <c r="F156" i="4"/>
  <c r="F155" i="4"/>
  <c r="F154" i="4"/>
  <c r="F153" i="4"/>
  <c r="E153" i="4"/>
  <c r="D153" i="4"/>
  <c r="E152" i="4"/>
  <c r="F152" i="4" s="1"/>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E128" i="4"/>
  <c r="F128" i="4" s="1"/>
  <c r="D128" i="4"/>
  <c r="F127" i="4"/>
  <c r="F126" i="4"/>
  <c r="F125" i="4"/>
  <c r="E125" i="4"/>
  <c r="D125" i="4"/>
  <c r="E124" i="4"/>
  <c r="F124" i="4" s="1"/>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D50"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I24" i="3"/>
  <c r="H24" i="3"/>
  <c r="G24" i="3"/>
  <c r="B24" i="3"/>
  <c r="G23" i="3"/>
  <c r="B23" i="3"/>
  <c r="G22" i="3"/>
  <c r="B22" i="3"/>
  <c r="G21" i="3"/>
  <c r="B21" i="3"/>
  <c r="H20" i="3"/>
  <c r="G20" i="3"/>
  <c r="B20" i="3"/>
  <c r="G19" i="3"/>
  <c r="B19" i="3"/>
  <c r="G18" i="3"/>
  <c r="B18" i="3"/>
  <c r="G17" i="3"/>
  <c r="B17" i="3"/>
  <c r="G16" i="3"/>
  <c r="B16" i="3"/>
  <c r="H10" i="3" a="1"/>
  <c r="H10" i="3"/>
  <c r="L3" i="9" s="1"/>
  <c r="C1580" i="1"/>
  <c r="G1579" i="1"/>
  <c r="C1579" i="1"/>
  <c r="H1579" i="1" s="1"/>
  <c r="C1578" i="1"/>
  <c r="H1577" i="1"/>
  <c r="G1577" i="1"/>
  <c r="C1577" i="1"/>
  <c r="H1576" i="1"/>
  <c r="G1576" i="1"/>
  <c r="C1576" i="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C1550" i="1"/>
  <c r="G1550" i="1" s="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C1519" i="1"/>
  <c r="H1518" i="1"/>
  <c r="C1518" i="1"/>
  <c r="G1518" i="1" s="1"/>
  <c r="H1516" i="1"/>
  <c r="G1516" i="1"/>
  <c r="C1516" i="1"/>
  <c r="G1515" i="1"/>
  <c r="C1515" i="1"/>
  <c r="H1515" i="1" s="1"/>
  <c r="H1514" i="1"/>
  <c r="C1514" i="1"/>
  <c r="G1514" i="1" s="1"/>
  <c r="H1513" i="1"/>
  <c r="G1513" i="1"/>
  <c r="C1513" i="1"/>
  <c r="C1512" i="1"/>
  <c r="H1512" i="1" s="1"/>
  <c r="G1511" i="1"/>
  <c r="C1511" i="1"/>
  <c r="H1511" i="1" s="1"/>
  <c r="C1510" i="1"/>
  <c r="G1510" i="1" s="1"/>
  <c r="H1509" i="1"/>
  <c r="G1509" i="1"/>
  <c r="C1509" i="1"/>
  <c r="H1508" i="1"/>
  <c r="G1508" i="1"/>
  <c r="C1508" i="1"/>
  <c r="C1507" i="1"/>
  <c r="H1507" i="1" s="1"/>
  <c r="H1506" i="1"/>
  <c r="C1506" i="1"/>
  <c r="G1506" i="1" s="1"/>
  <c r="H1505" i="1"/>
  <c r="G1505" i="1"/>
  <c r="C1505" i="1"/>
  <c r="C1504" i="1"/>
  <c r="H1504" i="1" s="1"/>
  <c r="G1503" i="1"/>
  <c r="C1503" i="1"/>
  <c r="H1503" i="1" s="1"/>
  <c r="C1502" i="1"/>
  <c r="G1502" i="1" s="1"/>
  <c r="H1501" i="1"/>
  <c r="G1501" i="1"/>
  <c r="C1501" i="1"/>
  <c r="H1500" i="1"/>
  <c r="G1500" i="1"/>
  <c r="C1500" i="1"/>
  <c r="C1499" i="1"/>
  <c r="H1499" i="1" s="1"/>
  <c r="H1498" i="1"/>
  <c r="C1498" i="1"/>
  <c r="G1498" i="1" s="1"/>
  <c r="H1497" i="1"/>
  <c r="G1497" i="1"/>
  <c r="C1497" i="1"/>
  <c r="C1496" i="1"/>
  <c r="H1496" i="1" s="1"/>
  <c r="G1495" i="1"/>
  <c r="C1495" i="1"/>
  <c r="H1495" i="1" s="1"/>
  <c r="C1494" i="1"/>
  <c r="G1494" i="1" s="1"/>
  <c r="H1493" i="1"/>
  <c r="G1493" i="1"/>
  <c r="C1493" i="1"/>
  <c r="H1492" i="1"/>
  <c r="G1492" i="1"/>
  <c r="C1492" i="1"/>
  <c r="C1491" i="1"/>
  <c r="H1491" i="1" s="1"/>
  <c r="H1490" i="1"/>
  <c r="C1490" i="1"/>
  <c r="G1490" i="1" s="1"/>
  <c r="H1489" i="1"/>
  <c r="G1489" i="1"/>
  <c r="C1489" i="1"/>
  <c r="G1488" i="1"/>
  <c r="C1488" i="1"/>
  <c r="H1488" i="1" s="1"/>
  <c r="G1487" i="1"/>
  <c r="C1487" i="1"/>
  <c r="H1487" i="1" s="1"/>
  <c r="H1486" i="1"/>
  <c r="C1486" i="1"/>
  <c r="G1486" i="1" s="1"/>
  <c r="H1485" i="1"/>
  <c r="G1485" i="1"/>
  <c r="C1485" i="1"/>
  <c r="H1484" i="1"/>
  <c r="G1484" i="1"/>
  <c r="C1484" i="1"/>
  <c r="G1483" i="1"/>
  <c r="C1483" i="1"/>
  <c r="H1483" i="1" s="1"/>
  <c r="H1482" i="1"/>
  <c r="C1482" i="1"/>
  <c r="G1482" i="1" s="1"/>
  <c r="C1480" i="1"/>
  <c r="D1479" i="1"/>
  <c r="C1479" i="1"/>
  <c r="D1478" i="1"/>
  <c r="G1478" i="1" s="1"/>
  <c r="C1478" i="1"/>
  <c r="H1477" i="1"/>
  <c r="G1477" i="1"/>
  <c r="I1477" i="1" s="1"/>
  <c r="D1477" i="1"/>
  <c r="C1477" i="1"/>
  <c r="J1477" i="1" s="1"/>
  <c r="D1476" i="1"/>
  <c r="C1476" i="1"/>
  <c r="J1476" i="1" s="1"/>
  <c r="G1475" i="1"/>
  <c r="D1475" i="1"/>
  <c r="C1475" i="1"/>
  <c r="D1474" i="1"/>
  <c r="C1474" i="1"/>
  <c r="H1474" i="1" s="1"/>
  <c r="J1473" i="1"/>
  <c r="D1473" i="1"/>
  <c r="C1473" i="1"/>
  <c r="G1472" i="1"/>
  <c r="D1472" i="1"/>
  <c r="C1472" i="1"/>
  <c r="J1472" i="1" s="1"/>
  <c r="G1471" i="1"/>
  <c r="D1471" i="1"/>
  <c r="C1471" i="1"/>
  <c r="D1470" i="1"/>
  <c r="G1470" i="1" s="1"/>
  <c r="C1470" i="1"/>
  <c r="D1469" i="1"/>
  <c r="C1469" i="1"/>
  <c r="D1468" i="1"/>
  <c r="G1468" i="1" s="1"/>
  <c r="C1468" i="1"/>
  <c r="H1467" i="1"/>
  <c r="D1467" i="1"/>
  <c r="C1467" i="1"/>
  <c r="D1466" i="1"/>
  <c r="J1466" i="1" s="1"/>
  <c r="C1466" i="1"/>
  <c r="H1465" i="1"/>
  <c r="D1465" i="1"/>
  <c r="C1465" i="1"/>
  <c r="D1464" i="1"/>
  <c r="J1464" i="1" s="1"/>
  <c r="C1464" i="1"/>
  <c r="H1463" i="1"/>
  <c r="D1463" i="1"/>
  <c r="C1463" i="1"/>
  <c r="D1462" i="1"/>
  <c r="J1462" i="1" s="1"/>
  <c r="C1462" i="1"/>
  <c r="D1461" i="1"/>
  <c r="G1461" i="1" s="1"/>
  <c r="C1461" i="1"/>
  <c r="H1461" i="1" s="1"/>
  <c r="D1460" i="1"/>
  <c r="C1460" i="1"/>
  <c r="D1459" i="1"/>
  <c r="G1459" i="1" s="1"/>
  <c r="I1459" i="1" s="1"/>
  <c r="C1459" i="1"/>
  <c r="H1459" i="1" s="1"/>
  <c r="D1458" i="1"/>
  <c r="C1458" i="1"/>
  <c r="D1457" i="1"/>
  <c r="G1457" i="1" s="1"/>
  <c r="I1457" i="1" s="1"/>
  <c r="C1457" i="1"/>
  <c r="H1457" i="1" s="1"/>
  <c r="D1456" i="1"/>
  <c r="C1456" i="1"/>
  <c r="D1455" i="1"/>
  <c r="G1455" i="1" s="1"/>
  <c r="I1455" i="1" s="1"/>
  <c r="C1455" i="1"/>
  <c r="H1455" i="1" s="1"/>
  <c r="D1454" i="1"/>
  <c r="G1454" i="1" s="1"/>
  <c r="C1454" i="1"/>
  <c r="H1454" i="1" s="1"/>
  <c r="G1453" i="1"/>
  <c r="D1453" i="1"/>
  <c r="C1453" i="1"/>
  <c r="H1453" i="1" s="1"/>
  <c r="H1452" i="1"/>
  <c r="D1452" i="1"/>
  <c r="C1452" i="1"/>
  <c r="J1451" i="1"/>
  <c r="G1451" i="1"/>
  <c r="I1451" i="1" s="1"/>
  <c r="D1451" i="1"/>
  <c r="C1451" i="1"/>
  <c r="H1451" i="1" s="1"/>
  <c r="H1450" i="1"/>
  <c r="D1450" i="1"/>
  <c r="C1450" i="1"/>
  <c r="J1449" i="1"/>
  <c r="G1449" i="1"/>
  <c r="I1449" i="1" s="1"/>
  <c r="D1449" i="1"/>
  <c r="C1449" i="1"/>
  <c r="H1449" i="1" s="1"/>
  <c r="H1448" i="1"/>
  <c r="D1448" i="1"/>
  <c r="C1448" i="1"/>
  <c r="J1447" i="1"/>
  <c r="G1447" i="1"/>
  <c r="I1447" i="1" s="1"/>
  <c r="D1447" i="1"/>
  <c r="C1447" i="1"/>
  <c r="H1447" i="1" s="1"/>
  <c r="H1446" i="1"/>
  <c r="D1446" i="1"/>
  <c r="C1446" i="1"/>
  <c r="D1445" i="1"/>
  <c r="J1445" i="1" s="1"/>
  <c r="C1445" i="1"/>
  <c r="H1444" i="1"/>
  <c r="G1444" i="1"/>
  <c r="I1444" i="1" s="1"/>
  <c r="D1444" i="1"/>
  <c r="J1444" i="1" s="1"/>
  <c r="C1444" i="1"/>
  <c r="D1443" i="1"/>
  <c r="J1443" i="1" s="1"/>
  <c r="C1443" i="1"/>
  <c r="H1442" i="1"/>
  <c r="G1442" i="1"/>
  <c r="I1442" i="1" s="1"/>
  <c r="D1442" i="1"/>
  <c r="J1442" i="1" s="1"/>
  <c r="C1442" i="1"/>
  <c r="D1441" i="1"/>
  <c r="J1441" i="1" s="1"/>
  <c r="C1441" i="1"/>
  <c r="H1440" i="1"/>
  <c r="G1440" i="1"/>
  <c r="I1440" i="1" s="1"/>
  <c r="D1440" i="1"/>
  <c r="J1440" i="1" s="1"/>
  <c r="C1440" i="1"/>
  <c r="D1439" i="1"/>
  <c r="J1439" i="1" s="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H1346" i="1" s="1"/>
  <c r="D1345" i="1"/>
  <c r="C1345" i="1"/>
  <c r="H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H1225" i="1"/>
  <c r="D1225" i="1"/>
  <c r="C1225" i="1"/>
  <c r="G1225" i="1" s="1"/>
  <c r="H1224" i="1"/>
  <c r="D1224" i="1"/>
  <c r="C1224" i="1"/>
  <c r="G1224" i="1" s="1"/>
  <c r="H1223" i="1"/>
  <c r="D1223" i="1"/>
  <c r="C1223" i="1"/>
  <c r="G1223" i="1" s="1"/>
  <c r="D1222" i="1"/>
  <c r="H1221" i="1"/>
  <c r="D1221" i="1"/>
  <c r="C1221" i="1"/>
  <c r="G1221" i="1" s="1"/>
  <c r="H1220" i="1"/>
  <c r="D1220" i="1"/>
  <c r="C1220" i="1"/>
  <c r="G1220" i="1" s="1"/>
  <c r="H1219" i="1"/>
  <c r="D1219" i="1"/>
  <c r="C1219" i="1"/>
  <c r="G1219" i="1" s="1"/>
  <c r="H1218" i="1"/>
  <c r="D1218" i="1"/>
  <c r="C1218" i="1"/>
  <c r="G1218" i="1" s="1"/>
  <c r="H1217" i="1"/>
  <c r="D1217" i="1"/>
  <c r="C1217" i="1"/>
  <c r="G1217" i="1" s="1"/>
  <c r="H1216" i="1"/>
  <c r="D1216" i="1"/>
  <c r="C1216" i="1"/>
  <c r="G1216" i="1" s="1"/>
  <c r="C1215" i="1"/>
  <c r="H1213" i="1"/>
  <c r="D1213" i="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D1183" i="1"/>
  <c r="H1182" i="1"/>
  <c r="D1182" i="1"/>
  <c r="C1182" i="1"/>
  <c r="G1182" i="1" s="1"/>
  <c r="H1181" i="1"/>
  <c r="D1181" i="1"/>
  <c r="C1181" i="1"/>
  <c r="G1181" i="1" s="1"/>
  <c r="H1180" i="1"/>
  <c r="D1180" i="1"/>
  <c r="C1180" i="1"/>
  <c r="G1180" i="1" s="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D1160" i="1"/>
  <c r="C1160" i="1"/>
  <c r="G1160" i="1" s="1"/>
  <c r="D1159" i="1"/>
  <c r="C1159" i="1"/>
  <c r="G1159" i="1" s="1"/>
  <c r="H1158" i="1"/>
  <c r="D1158" i="1"/>
  <c r="C1158" i="1"/>
  <c r="G1158" i="1" s="1"/>
  <c r="H1157" i="1"/>
  <c r="D1157" i="1"/>
  <c r="C1157" i="1"/>
  <c r="G1157" i="1" s="1"/>
  <c r="D1156" i="1"/>
  <c r="C1156" i="1"/>
  <c r="G1156" i="1" s="1"/>
  <c r="D1155" i="1"/>
  <c r="C1155" i="1"/>
  <c r="G1155" i="1" s="1"/>
  <c r="H1154" i="1"/>
  <c r="D1154" i="1"/>
  <c r="C1154" i="1"/>
  <c r="G1154" i="1" s="1"/>
  <c r="H1151" i="1"/>
  <c r="D1151" i="1"/>
  <c r="C1151" i="1"/>
  <c r="G1151" i="1" s="1"/>
  <c r="D1150" i="1"/>
  <c r="C1150" i="1"/>
  <c r="G1150" i="1" s="1"/>
  <c r="D1149" i="1"/>
  <c r="C1149" i="1"/>
  <c r="G1149" i="1" s="1"/>
  <c r="H1148" i="1"/>
  <c r="D1148" i="1"/>
  <c r="C1148" i="1"/>
  <c r="G1148" i="1" s="1"/>
  <c r="H1147" i="1"/>
  <c r="D1147" i="1"/>
  <c r="C1147" i="1"/>
  <c r="G1147" i="1" s="1"/>
  <c r="D1146" i="1"/>
  <c r="C1146" i="1"/>
  <c r="G1146" i="1" s="1"/>
  <c r="D1145" i="1"/>
  <c r="C1145" i="1"/>
  <c r="G1145" i="1" s="1"/>
  <c r="H1144" i="1"/>
  <c r="D1144" i="1"/>
  <c r="C1144" i="1"/>
  <c r="G1144" i="1" s="1"/>
  <c r="H1143" i="1"/>
  <c r="D1143" i="1"/>
  <c r="C1143" i="1"/>
  <c r="G1143" i="1" s="1"/>
  <c r="D1142" i="1"/>
  <c r="C1142" i="1"/>
  <c r="G1142" i="1" s="1"/>
  <c r="D1141" i="1"/>
  <c r="C1141" i="1"/>
  <c r="G1141" i="1" s="1"/>
  <c r="H1140" i="1"/>
  <c r="D1140" i="1"/>
  <c r="C1140" i="1"/>
  <c r="G1140" i="1" s="1"/>
  <c r="H1139" i="1"/>
  <c r="D1139" i="1"/>
  <c r="C1139" i="1"/>
  <c r="G1139" i="1" s="1"/>
  <c r="D1138" i="1"/>
  <c r="C1138" i="1"/>
  <c r="G1138" i="1" s="1"/>
  <c r="D1137" i="1"/>
  <c r="C1137" i="1"/>
  <c r="G1137" i="1" s="1"/>
  <c r="H1136" i="1"/>
  <c r="D1136" i="1"/>
  <c r="C1136" i="1"/>
  <c r="G1136" i="1" s="1"/>
  <c r="H1135" i="1"/>
  <c r="D1135" i="1"/>
  <c r="C1135" i="1"/>
  <c r="G1135" i="1" s="1"/>
  <c r="D1134" i="1"/>
  <c r="C1134" i="1"/>
  <c r="G1134" i="1" s="1"/>
  <c r="D1133" i="1"/>
  <c r="C1133" i="1"/>
  <c r="G1133" i="1" s="1"/>
  <c r="H1132" i="1"/>
  <c r="D1132" i="1"/>
  <c r="C1132" i="1"/>
  <c r="G1132" i="1" s="1"/>
  <c r="H1131" i="1"/>
  <c r="D1131" i="1"/>
  <c r="C1131" i="1"/>
  <c r="G1131" i="1" s="1"/>
  <c r="D1130" i="1"/>
  <c r="C1130" i="1"/>
  <c r="G1130" i="1" s="1"/>
  <c r="D1129" i="1"/>
  <c r="C1129" i="1"/>
  <c r="G1129" i="1" s="1"/>
  <c r="H1128" i="1"/>
  <c r="D1128" i="1"/>
  <c r="C1128" i="1"/>
  <c r="G1128" i="1" s="1"/>
  <c r="H1127" i="1"/>
  <c r="D1127" i="1"/>
  <c r="C1127" i="1"/>
  <c r="G1127" i="1" s="1"/>
  <c r="D1126" i="1"/>
  <c r="C1126" i="1"/>
  <c r="G1126" i="1" s="1"/>
  <c r="D1125" i="1"/>
  <c r="C1125" i="1"/>
  <c r="G1125" i="1" s="1"/>
  <c r="H1124" i="1"/>
  <c r="D1124" i="1"/>
  <c r="C1124" i="1"/>
  <c r="G1124" i="1" s="1"/>
  <c r="H1123" i="1"/>
  <c r="D1123" i="1"/>
  <c r="C1123" i="1"/>
  <c r="G1123" i="1" s="1"/>
  <c r="D1122" i="1"/>
  <c r="C1122" i="1"/>
  <c r="G1122" i="1" s="1"/>
  <c r="D1121" i="1"/>
  <c r="C1121" i="1"/>
  <c r="G1121" i="1" s="1"/>
  <c r="H1120" i="1"/>
  <c r="D1120" i="1"/>
  <c r="C1120" i="1"/>
  <c r="G1120" i="1" s="1"/>
  <c r="H1119" i="1"/>
  <c r="D1119" i="1"/>
  <c r="C1119" i="1"/>
  <c r="G1119" i="1" s="1"/>
  <c r="D1118" i="1"/>
  <c r="C1118" i="1"/>
  <c r="G1118" i="1" s="1"/>
  <c r="D1117" i="1"/>
  <c r="C1117" i="1"/>
  <c r="G1117" i="1" s="1"/>
  <c r="H1116" i="1"/>
  <c r="D1116" i="1"/>
  <c r="C1116" i="1"/>
  <c r="G1116" i="1" s="1"/>
  <c r="H1115" i="1"/>
  <c r="D1115" i="1"/>
  <c r="C1115" i="1"/>
  <c r="G1115" i="1" s="1"/>
  <c r="D1114" i="1"/>
  <c r="C1114" i="1"/>
  <c r="G1114" i="1" s="1"/>
  <c r="D1113" i="1"/>
  <c r="C1113" i="1"/>
  <c r="G1113" i="1" s="1"/>
  <c r="H1112" i="1"/>
  <c r="D1112" i="1"/>
  <c r="C1112" i="1"/>
  <c r="G1112" i="1" s="1"/>
  <c r="H1111" i="1"/>
  <c r="D1111" i="1"/>
  <c r="C1111" i="1"/>
  <c r="G1111" i="1" s="1"/>
  <c r="D1110" i="1"/>
  <c r="C1110" i="1"/>
  <c r="G1110" i="1" s="1"/>
  <c r="D1109" i="1"/>
  <c r="C1109" i="1"/>
  <c r="G1109" i="1" s="1"/>
  <c r="H1108" i="1"/>
  <c r="D1108" i="1"/>
  <c r="C1108" i="1"/>
  <c r="G1108" i="1" s="1"/>
  <c r="H1107" i="1"/>
  <c r="D1107" i="1"/>
  <c r="C1107" i="1"/>
  <c r="G1107" i="1" s="1"/>
  <c r="D1106" i="1"/>
  <c r="C1106" i="1"/>
  <c r="G1106" i="1" s="1"/>
  <c r="D1105" i="1"/>
  <c r="C1105" i="1"/>
  <c r="G1105" i="1" s="1"/>
  <c r="H1104" i="1"/>
  <c r="D1104" i="1"/>
  <c r="C1104" i="1"/>
  <c r="G1104" i="1" s="1"/>
  <c r="H1103" i="1"/>
  <c r="D1103" i="1"/>
  <c r="C1103" i="1"/>
  <c r="G1103" i="1" s="1"/>
  <c r="D1102" i="1"/>
  <c r="C1102" i="1"/>
  <c r="G1102" i="1" s="1"/>
  <c r="D1101" i="1"/>
  <c r="C1101" i="1"/>
  <c r="G1101" i="1" s="1"/>
  <c r="H1100" i="1"/>
  <c r="D1100" i="1"/>
  <c r="C1100" i="1"/>
  <c r="G1100" i="1" s="1"/>
  <c r="H1099" i="1"/>
  <c r="D1099" i="1"/>
  <c r="C1099" i="1"/>
  <c r="G1099" i="1" s="1"/>
  <c r="D1098" i="1"/>
  <c r="C1098" i="1"/>
  <c r="G1098" i="1" s="1"/>
  <c r="D1097" i="1"/>
  <c r="C1097" i="1"/>
  <c r="G1097" i="1" s="1"/>
  <c r="D1096" i="1"/>
  <c r="H1095" i="1"/>
  <c r="D1095" i="1"/>
  <c r="C1095" i="1"/>
  <c r="G1095" i="1" s="1"/>
  <c r="D1094" i="1"/>
  <c r="C1094" i="1"/>
  <c r="G1094" i="1" s="1"/>
  <c r="D1093" i="1"/>
  <c r="C1093" i="1"/>
  <c r="G1093" i="1" s="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5" i="1"/>
  <c r="D1075" i="1"/>
  <c r="C1075" i="1"/>
  <c r="G1075" i="1" s="1"/>
  <c r="D1074" i="1"/>
  <c r="C1074" i="1"/>
  <c r="G1074" i="1" s="1"/>
  <c r="D1073" i="1"/>
  <c r="C1073" i="1"/>
  <c r="G1073" i="1" s="1"/>
  <c r="H1072" i="1"/>
  <c r="D1072" i="1"/>
  <c r="C1072" i="1"/>
  <c r="G1072" i="1" s="1"/>
  <c r="H1071" i="1"/>
  <c r="D1071" i="1"/>
  <c r="C1071" i="1"/>
  <c r="G1071" i="1" s="1"/>
  <c r="D1070" i="1"/>
  <c r="C1070" i="1"/>
  <c r="G1070" i="1" s="1"/>
  <c r="D1069" i="1"/>
  <c r="C1069" i="1"/>
  <c r="G1069" i="1" s="1"/>
  <c r="H1068" i="1"/>
  <c r="D1068" i="1"/>
  <c r="C1068" i="1"/>
  <c r="G1068" i="1" s="1"/>
  <c r="H1067" i="1"/>
  <c r="D1067" i="1"/>
  <c r="C1067" i="1"/>
  <c r="G1067" i="1" s="1"/>
  <c r="D1066" i="1"/>
  <c r="C1066" i="1"/>
  <c r="G1066" i="1" s="1"/>
  <c r="C1065" i="1"/>
  <c r="H1064" i="1"/>
  <c r="D1064" i="1"/>
  <c r="C1064" i="1"/>
  <c r="G1064" i="1" s="1"/>
  <c r="D1063" i="1"/>
  <c r="C1063" i="1"/>
  <c r="G1063" i="1" s="1"/>
  <c r="D1062" i="1"/>
  <c r="C1062" i="1"/>
  <c r="G1062" i="1" s="1"/>
  <c r="H1061" i="1"/>
  <c r="D1061" i="1"/>
  <c r="C1061" i="1"/>
  <c r="G1061" i="1" s="1"/>
  <c r="H1060" i="1"/>
  <c r="D1060" i="1"/>
  <c r="C1060" i="1"/>
  <c r="G1060" i="1" s="1"/>
  <c r="D1059" i="1"/>
  <c r="C1059" i="1"/>
  <c r="D1058" i="1"/>
  <c r="C1058" i="1"/>
  <c r="G1058" i="1" s="1"/>
  <c r="H1057" i="1"/>
  <c r="D1057" i="1"/>
  <c r="C1057" i="1"/>
  <c r="G1057" i="1" s="1"/>
  <c r="H1056" i="1"/>
  <c r="D1056" i="1"/>
  <c r="C1056" i="1"/>
  <c r="G1056" i="1" s="1"/>
  <c r="D1055" i="1"/>
  <c r="C1055" i="1"/>
  <c r="D1054" i="1"/>
  <c r="C1054" i="1"/>
  <c r="G1054" i="1" s="1"/>
  <c r="H1053" i="1"/>
  <c r="D1053" i="1"/>
  <c r="C1053" i="1"/>
  <c r="G1053" i="1" s="1"/>
  <c r="H1052" i="1"/>
  <c r="D1052" i="1"/>
  <c r="C1052" i="1"/>
  <c r="G1052" i="1" s="1"/>
  <c r="D1051" i="1"/>
  <c r="C1051" i="1"/>
  <c r="D1050" i="1"/>
  <c r="C1050" i="1"/>
  <c r="G1050" i="1" s="1"/>
  <c r="H1049" i="1"/>
  <c r="D1049" i="1"/>
  <c r="C1049" i="1"/>
  <c r="G1049" i="1" s="1"/>
  <c r="H1048" i="1"/>
  <c r="D1048" i="1"/>
  <c r="C1048" i="1"/>
  <c r="G1048" i="1" s="1"/>
  <c r="D1047" i="1"/>
  <c r="H1045" i="1"/>
  <c r="D1045" i="1"/>
  <c r="C1045" i="1"/>
  <c r="G1045" i="1" s="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H989" i="1"/>
  <c r="D989" i="1"/>
  <c r="C989" i="1"/>
  <c r="G989" i="1" s="1"/>
  <c r="H988" i="1"/>
  <c r="D988" i="1"/>
  <c r="C988" i="1"/>
  <c r="G988" i="1" s="1"/>
  <c r="H987" i="1"/>
  <c r="D987" i="1"/>
  <c r="C987" i="1"/>
  <c r="G987" i="1" s="1"/>
  <c r="H986" i="1"/>
  <c r="D986" i="1"/>
  <c r="C986" i="1"/>
  <c r="G986" i="1" s="1"/>
  <c r="C985"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D878" i="1"/>
  <c r="G878" i="1" s="1"/>
  <c r="C878" i="1"/>
  <c r="H878" i="1" s="1"/>
  <c r="G877" i="1"/>
  <c r="D877" i="1"/>
  <c r="C877" i="1"/>
  <c r="H877" i="1" s="1"/>
  <c r="D876" i="1"/>
  <c r="G876" i="1" s="1"/>
  <c r="C876" i="1"/>
  <c r="D875" i="1"/>
  <c r="G875" i="1" s="1"/>
  <c r="C875" i="1"/>
  <c r="H875" i="1" s="1"/>
  <c r="D874" i="1"/>
  <c r="G874" i="1" s="1"/>
  <c r="C874" i="1"/>
  <c r="H874" i="1" s="1"/>
  <c r="G873" i="1"/>
  <c r="D873" i="1"/>
  <c r="C873" i="1"/>
  <c r="H873" i="1" s="1"/>
  <c r="D872" i="1"/>
  <c r="G872" i="1" s="1"/>
  <c r="C872" i="1"/>
  <c r="D871" i="1"/>
  <c r="G871" i="1" s="1"/>
  <c r="C871" i="1"/>
  <c r="H871" i="1" s="1"/>
  <c r="D870" i="1"/>
  <c r="G870" i="1" s="1"/>
  <c r="C870" i="1"/>
  <c r="H870" i="1" s="1"/>
  <c r="G869" i="1"/>
  <c r="D869" i="1"/>
  <c r="C869" i="1"/>
  <c r="H869" i="1" s="1"/>
  <c r="D868" i="1"/>
  <c r="G868" i="1" s="1"/>
  <c r="C868" i="1"/>
  <c r="D867" i="1"/>
  <c r="G867" i="1" s="1"/>
  <c r="C867" i="1"/>
  <c r="H867" i="1" s="1"/>
  <c r="D866" i="1"/>
  <c r="G866" i="1" s="1"/>
  <c r="C866" i="1"/>
  <c r="H866" i="1" s="1"/>
  <c r="G865" i="1"/>
  <c r="D865" i="1"/>
  <c r="C865" i="1"/>
  <c r="H865" i="1" s="1"/>
  <c r="D864" i="1"/>
  <c r="G864" i="1" s="1"/>
  <c r="C864" i="1"/>
  <c r="D863" i="1"/>
  <c r="G863" i="1" s="1"/>
  <c r="C863" i="1"/>
  <c r="H863" i="1" s="1"/>
  <c r="D862" i="1"/>
  <c r="G862" i="1" s="1"/>
  <c r="C862" i="1"/>
  <c r="H862" i="1" s="1"/>
  <c r="G861" i="1"/>
  <c r="D861" i="1"/>
  <c r="C861" i="1"/>
  <c r="H861" i="1" s="1"/>
  <c r="D860" i="1"/>
  <c r="G860" i="1" s="1"/>
  <c r="C860" i="1"/>
  <c r="D859" i="1"/>
  <c r="G859" i="1" s="1"/>
  <c r="C859" i="1"/>
  <c r="H859" i="1" s="1"/>
  <c r="D858" i="1"/>
  <c r="G858" i="1" s="1"/>
  <c r="C858" i="1"/>
  <c r="H858" i="1" s="1"/>
  <c r="G857" i="1"/>
  <c r="D857" i="1"/>
  <c r="C857" i="1"/>
  <c r="H857" i="1" s="1"/>
  <c r="D856" i="1"/>
  <c r="G856" i="1" s="1"/>
  <c r="C856" i="1"/>
  <c r="D855" i="1"/>
  <c r="G855" i="1" s="1"/>
  <c r="C855" i="1"/>
  <c r="H855" i="1" s="1"/>
  <c r="D854" i="1"/>
  <c r="G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G837" i="1"/>
  <c r="D837" i="1"/>
  <c r="H837" i="1" s="1"/>
  <c r="C837" i="1"/>
  <c r="D836" i="1"/>
  <c r="H836" i="1" s="1"/>
  <c r="C836" i="1"/>
  <c r="G835" i="1"/>
  <c r="D835" i="1"/>
  <c r="H835" i="1" s="1"/>
  <c r="C835" i="1"/>
  <c r="D834" i="1"/>
  <c r="H834" i="1" s="1"/>
  <c r="C834" i="1"/>
  <c r="G833" i="1"/>
  <c r="D833" i="1"/>
  <c r="H833" i="1" s="1"/>
  <c r="C833" i="1"/>
  <c r="D832" i="1"/>
  <c r="H832" i="1" s="1"/>
  <c r="C832" i="1"/>
  <c r="G831" i="1"/>
  <c r="D831" i="1"/>
  <c r="H831" i="1" s="1"/>
  <c r="C831" i="1"/>
  <c r="D830" i="1"/>
  <c r="H830" i="1" s="1"/>
  <c r="C830" i="1"/>
  <c r="G829" i="1"/>
  <c r="D829" i="1"/>
  <c r="H829" i="1" s="1"/>
  <c r="C829" i="1"/>
  <c r="D828" i="1"/>
  <c r="H828" i="1" s="1"/>
  <c r="C828" i="1"/>
  <c r="G827" i="1"/>
  <c r="D827" i="1"/>
  <c r="H827" i="1" s="1"/>
  <c r="C827" i="1"/>
  <c r="D826" i="1"/>
  <c r="H826" i="1" s="1"/>
  <c r="C826" i="1"/>
  <c r="G825" i="1"/>
  <c r="D825" i="1"/>
  <c r="H825" i="1" s="1"/>
  <c r="C825" i="1"/>
  <c r="D824" i="1"/>
  <c r="H824" i="1" s="1"/>
  <c r="C824" i="1"/>
  <c r="G823" i="1"/>
  <c r="D823" i="1"/>
  <c r="H823" i="1" s="1"/>
  <c r="C823" i="1"/>
  <c r="D822" i="1"/>
  <c r="H822" i="1" s="1"/>
  <c r="C822" i="1"/>
  <c r="G821" i="1"/>
  <c r="D821" i="1"/>
  <c r="H821" i="1" s="1"/>
  <c r="C821" i="1"/>
  <c r="D820" i="1"/>
  <c r="H820" i="1" s="1"/>
  <c r="C820" i="1"/>
  <c r="G819" i="1"/>
  <c r="D819" i="1"/>
  <c r="H819" i="1" s="1"/>
  <c r="C819" i="1"/>
  <c r="D818" i="1"/>
  <c r="H818" i="1" s="1"/>
  <c r="C818" i="1"/>
  <c r="G817" i="1"/>
  <c r="D817" i="1"/>
  <c r="H817" i="1" s="1"/>
  <c r="C817" i="1"/>
  <c r="D816" i="1"/>
  <c r="H816" i="1" s="1"/>
  <c r="C816" i="1"/>
  <c r="G815" i="1"/>
  <c r="D815" i="1"/>
  <c r="H815" i="1" s="1"/>
  <c r="C815" i="1"/>
  <c r="D814" i="1"/>
  <c r="H814" i="1" s="1"/>
  <c r="C814" i="1"/>
  <c r="G813" i="1"/>
  <c r="D813" i="1"/>
  <c r="H813" i="1" s="1"/>
  <c r="C813" i="1"/>
  <c r="D812" i="1"/>
  <c r="H812" i="1" s="1"/>
  <c r="C812" i="1"/>
  <c r="G811" i="1"/>
  <c r="D811" i="1"/>
  <c r="H811" i="1" s="1"/>
  <c r="C811" i="1"/>
  <c r="D810" i="1"/>
  <c r="H810" i="1" s="1"/>
  <c r="C810" i="1"/>
  <c r="G809" i="1"/>
  <c r="D809" i="1"/>
  <c r="H809" i="1" s="1"/>
  <c r="C809" i="1"/>
  <c r="D808" i="1"/>
  <c r="H808" i="1" s="1"/>
  <c r="C808" i="1"/>
  <c r="G807" i="1"/>
  <c r="D807" i="1"/>
  <c r="H807" i="1" s="1"/>
  <c r="C807" i="1"/>
  <c r="D806" i="1"/>
  <c r="H806" i="1" s="1"/>
  <c r="C806" i="1"/>
  <c r="G805" i="1"/>
  <c r="D805" i="1"/>
  <c r="H805" i="1" s="1"/>
  <c r="C805" i="1"/>
  <c r="D804" i="1"/>
  <c r="H804" i="1" s="1"/>
  <c r="C804" i="1"/>
  <c r="G803" i="1"/>
  <c r="D803" i="1"/>
  <c r="H803" i="1" s="1"/>
  <c r="C803" i="1"/>
  <c r="D802" i="1"/>
  <c r="H802" i="1" s="1"/>
  <c r="C802" i="1"/>
  <c r="G801" i="1"/>
  <c r="D801" i="1"/>
  <c r="H801" i="1" s="1"/>
  <c r="C801" i="1"/>
  <c r="D800" i="1"/>
  <c r="H800" i="1" s="1"/>
  <c r="C800" i="1"/>
  <c r="G799" i="1"/>
  <c r="D799" i="1"/>
  <c r="H799" i="1" s="1"/>
  <c r="C799" i="1"/>
  <c r="D798" i="1"/>
  <c r="H798" i="1" s="1"/>
  <c r="C798" i="1"/>
  <c r="G797" i="1"/>
  <c r="D797" i="1"/>
  <c r="H797" i="1" s="1"/>
  <c r="C797" i="1"/>
  <c r="D796" i="1"/>
  <c r="H796" i="1" s="1"/>
  <c r="C796" i="1"/>
  <c r="G795" i="1"/>
  <c r="D795" i="1"/>
  <c r="H795" i="1" s="1"/>
  <c r="C795" i="1"/>
  <c r="D794" i="1"/>
  <c r="H794" i="1" s="1"/>
  <c r="C794" i="1"/>
  <c r="G793" i="1"/>
  <c r="D793" i="1"/>
  <c r="H793" i="1" s="1"/>
  <c r="C793" i="1"/>
  <c r="D792" i="1"/>
  <c r="H792" i="1" s="1"/>
  <c r="C792" i="1"/>
  <c r="G791" i="1"/>
  <c r="D791" i="1"/>
  <c r="H791" i="1" s="1"/>
  <c r="C791" i="1"/>
  <c r="G790" i="1"/>
  <c r="D790" i="1"/>
  <c r="H790" i="1" s="1"/>
  <c r="C790" i="1"/>
  <c r="G789" i="1"/>
  <c r="D789" i="1"/>
  <c r="H789" i="1" s="1"/>
  <c r="C789" i="1"/>
  <c r="D788" i="1"/>
  <c r="H788" i="1" s="1"/>
  <c r="C788" i="1"/>
  <c r="G787" i="1"/>
  <c r="D787" i="1"/>
  <c r="H787" i="1" s="1"/>
  <c r="C787" i="1"/>
  <c r="G786" i="1"/>
  <c r="D786" i="1"/>
  <c r="H786" i="1" s="1"/>
  <c r="C786" i="1"/>
  <c r="G785" i="1"/>
  <c r="D785" i="1"/>
  <c r="H785" i="1" s="1"/>
  <c r="C785" i="1"/>
  <c r="D784" i="1"/>
  <c r="H784" i="1" s="1"/>
  <c r="C784" i="1"/>
  <c r="G783" i="1"/>
  <c r="D783" i="1"/>
  <c r="H783" i="1" s="1"/>
  <c r="C783" i="1"/>
  <c r="G782" i="1"/>
  <c r="D782" i="1"/>
  <c r="H782" i="1" s="1"/>
  <c r="C782" i="1"/>
  <c r="G781" i="1"/>
  <c r="D781" i="1"/>
  <c r="H781" i="1" s="1"/>
  <c r="C781" i="1"/>
  <c r="D780" i="1"/>
  <c r="H780" i="1" s="1"/>
  <c r="C780" i="1"/>
  <c r="G779" i="1"/>
  <c r="D779" i="1"/>
  <c r="H779" i="1" s="1"/>
  <c r="C779" i="1"/>
  <c r="G778" i="1"/>
  <c r="D778" i="1"/>
  <c r="H778" i="1" s="1"/>
  <c r="C778" i="1"/>
  <c r="G777" i="1"/>
  <c r="D777" i="1"/>
  <c r="H777" i="1" s="1"/>
  <c r="C777" i="1"/>
  <c r="D776" i="1"/>
  <c r="H776" i="1" s="1"/>
  <c r="C776" i="1"/>
  <c r="G775" i="1"/>
  <c r="D775" i="1"/>
  <c r="H775" i="1" s="1"/>
  <c r="C775" i="1"/>
  <c r="G774" i="1"/>
  <c r="D774" i="1"/>
  <c r="H774" i="1" s="1"/>
  <c r="C774" i="1"/>
  <c r="G773" i="1"/>
  <c r="D773" i="1"/>
  <c r="H773" i="1" s="1"/>
  <c r="C773" i="1"/>
  <c r="D772" i="1"/>
  <c r="H772" i="1" s="1"/>
  <c r="C772" i="1"/>
  <c r="G771" i="1"/>
  <c r="D771" i="1"/>
  <c r="H771" i="1" s="1"/>
  <c r="C771" i="1"/>
  <c r="G770" i="1"/>
  <c r="D770" i="1"/>
  <c r="H770" i="1" s="1"/>
  <c r="C770" i="1"/>
  <c r="G769" i="1"/>
  <c r="D769" i="1"/>
  <c r="H769" i="1" s="1"/>
  <c r="C769" i="1"/>
  <c r="D768" i="1"/>
  <c r="H768" i="1" s="1"/>
  <c r="C768" i="1"/>
  <c r="G767" i="1"/>
  <c r="D767" i="1"/>
  <c r="H767" i="1" s="1"/>
  <c r="C767" i="1"/>
  <c r="G766" i="1"/>
  <c r="D766" i="1"/>
  <c r="H766" i="1" s="1"/>
  <c r="C766" i="1"/>
  <c r="G765" i="1"/>
  <c r="D765" i="1"/>
  <c r="H765" i="1" s="1"/>
  <c r="C765" i="1"/>
  <c r="D764" i="1"/>
  <c r="H764" i="1" s="1"/>
  <c r="C764" i="1"/>
  <c r="G763" i="1"/>
  <c r="D763" i="1"/>
  <c r="H763" i="1" s="1"/>
  <c r="C763" i="1"/>
  <c r="G762" i="1"/>
  <c r="D762" i="1"/>
  <c r="H762" i="1" s="1"/>
  <c r="C762" i="1"/>
  <c r="G761" i="1"/>
  <c r="D761" i="1"/>
  <c r="H761" i="1" s="1"/>
  <c r="C761" i="1"/>
  <c r="D760" i="1"/>
  <c r="H760" i="1" s="1"/>
  <c r="C760" i="1"/>
  <c r="G759" i="1"/>
  <c r="D759" i="1"/>
  <c r="H759" i="1" s="1"/>
  <c r="C759" i="1"/>
  <c r="D758" i="1"/>
  <c r="H758" i="1" s="1"/>
  <c r="C758" i="1"/>
  <c r="G757" i="1"/>
  <c r="D757" i="1"/>
  <c r="H757" i="1" s="1"/>
  <c r="C757" i="1"/>
  <c r="D756" i="1"/>
  <c r="H756" i="1" s="1"/>
  <c r="C756" i="1"/>
  <c r="G755" i="1"/>
  <c r="D755" i="1"/>
  <c r="H755" i="1" s="1"/>
  <c r="C755" i="1"/>
  <c r="G754" i="1"/>
  <c r="D754" i="1"/>
  <c r="H754" i="1" s="1"/>
  <c r="C754" i="1"/>
  <c r="G753" i="1"/>
  <c r="D753" i="1"/>
  <c r="H753" i="1" s="1"/>
  <c r="C753" i="1"/>
  <c r="D752" i="1"/>
  <c r="H752" i="1" s="1"/>
  <c r="C752" i="1"/>
  <c r="G751" i="1"/>
  <c r="D751" i="1"/>
  <c r="H751" i="1" s="1"/>
  <c r="C751" i="1"/>
  <c r="G750" i="1"/>
  <c r="D750" i="1"/>
  <c r="H750" i="1" s="1"/>
  <c r="C750" i="1"/>
  <c r="G749" i="1"/>
  <c r="D749" i="1"/>
  <c r="H749" i="1" s="1"/>
  <c r="C749" i="1"/>
  <c r="D748" i="1"/>
  <c r="H748" i="1" s="1"/>
  <c r="C748" i="1"/>
  <c r="G747" i="1"/>
  <c r="D747" i="1"/>
  <c r="H747" i="1" s="1"/>
  <c r="C747" i="1"/>
  <c r="G746" i="1"/>
  <c r="D746" i="1"/>
  <c r="H746" i="1" s="1"/>
  <c r="C746" i="1"/>
  <c r="G745" i="1"/>
  <c r="D745" i="1"/>
  <c r="H745" i="1" s="1"/>
  <c r="C745" i="1"/>
  <c r="D744" i="1"/>
  <c r="H744" i="1" s="1"/>
  <c r="C744" i="1"/>
  <c r="G743" i="1"/>
  <c r="D743" i="1"/>
  <c r="H743" i="1" s="1"/>
  <c r="C743" i="1"/>
  <c r="D742" i="1"/>
  <c r="H742" i="1" s="1"/>
  <c r="C742" i="1"/>
  <c r="G741" i="1"/>
  <c r="D741" i="1"/>
  <c r="H741" i="1" s="1"/>
  <c r="C741" i="1"/>
  <c r="D740" i="1"/>
  <c r="H740" i="1" s="1"/>
  <c r="C740" i="1"/>
  <c r="G739" i="1"/>
  <c r="D739" i="1"/>
  <c r="H739" i="1" s="1"/>
  <c r="C739" i="1"/>
  <c r="D738" i="1"/>
  <c r="H738" i="1" s="1"/>
  <c r="C738" i="1"/>
  <c r="G737" i="1"/>
  <c r="D737" i="1"/>
  <c r="H737" i="1" s="1"/>
  <c r="C737" i="1"/>
  <c r="D736" i="1"/>
  <c r="H736" i="1" s="1"/>
  <c r="C736" i="1"/>
  <c r="G735" i="1"/>
  <c r="D735" i="1"/>
  <c r="H735" i="1" s="1"/>
  <c r="C735" i="1"/>
  <c r="D734" i="1"/>
  <c r="H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G638" i="1" s="1"/>
  <c r="C638" i="1"/>
  <c r="H632" i="1"/>
  <c r="G632" i="1"/>
  <c r="D632" i="1"/>
  <c r="C632" i="1"/>
  <c r="H631" i="1"/>
  <c r="G631" i="1"/>
  <c r="D631" i="1"/>
  <c r="C631" i="1"/>
  <c r="D629" i="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G612" i="1"/>
  <c r="D612" i="1"/>
  <c r="H612" i="1" s="1"/>
  <c r="C612" i="1"/>
  <c r="G611"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G587" i="1"/>
  <c r="D587" i="1"/>
  <c r="C587" i="1"/>
  <c r="H587" i="1" s="1"/>
  <c r="G586" i="1"/>
  <c r="D586" i="1"/>
  <c r="C586" i="1"/>
  <c r="H586" i="1" s="1"/>
  <c r="G585" i="1"/>
  <c r="D585" i="1"/>
  <c r="C585" i="1"/>
  <c r="H585" i="1" s="1"/>
  <c r="G584" i="1"/>
  <c r="D584" i="1"/>
  <c r="C584" i="1"/>
  <c r="H584" i="1" s="1"/>
  <c r="G583" i="1"/>
  <c r="D583" i="1"/>
  <c r="C583" i="1"/>
  <c r="H583" i="1" s="1"/>
  <c r="G582" i="1"/>
  <c r="D582" i="1"/>
  <c r="C582" i="1"/>
  <c r="H582" i="1" s="1"/>
  <c r="G581" i="1"/>
  <c r="D581" i="1"/>
  <c r="C581" i="1"/>
  <c r="H581" i="1" s="1"/>
  <c r="G580" i="1"/>
  <c r="D580" i="1"/>
  <c r="C580" i="1"/>
  <c r="H580" i="1" s="1"/>
  <c r="G579" i="1"/>
  <c r="D579" i="1"/>
  <c r="C579" i="1"/>
  <c r="H579" i="1" s="1"/>
  <c r="G578" i="1"/>
  <c r="D578" i="1"/>
  <c r="C578" i="1"/>
  <c r="H578" i="1" s="1"/>
  <c r="G577" i="1"/>
  <c r="D577" i="1"/>
  <c r="C577" i="1"/>
  <c r="H577" i="1" s="1"/>
  <c r="G576" i="1"/>
  <c r="D576" i="1"/>
  <c r="C576" i="1"/>
  <c r="H576" i="1" s="1"/>
  <c r="G575" i="1"/>
  <c r="D575" i="1"/>
  <c r="C575" i="1"/>
  <c r="H575" i="1" s="1"/>
  <c r="D574" i="1"/>
  <c r="G573" i="1"/>
  <c r="D573" i="1"/>
  <c r="C573" i="1"/>
  <c r="H573" i="1" s="1"/>
  <c r="G572" i="1"/>
  <c r="D572" i="1"/>
  <c r="C572" i="1"/>
  <c r="H572" i="1" s="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G565" i="1"/>
  <c r="D565" i="1"/>
  <c r="C565" i="1"/>
  <c r="H565" i="1" s="1"/>
  <c r="G564" i="1"/>
  <c r="D564" i="1"/>
  <c r="C564" i="1"/>
  <c r="H564" i="1" s="1"/>
  <c r="G563" i="1"/>
  <c r="D563" i="1"/>
  <c r="C563" i="1"/>
  <c r="H563" i="1" s="1"/>
  <c r="G562" i="1"/>
  <c r="D562" i="1"/>
  <c r="C562" i="1"/>
  <c r="H562" i="1" s="1"/>
  <c r="G561" i="1"/>
  <c r="D561" i="1"/>
  <c r="C561" i="1"/>
  <c r="H561" i="1" s="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3" i="1"/>
  <c r="D523" i="1"/>
  <c r="C523" i="1"/>
  <c r="H523" i="1" s="1"/>
  <c r="D522"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D478" i="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D453" i="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4" i="1"/>
  <c r="G413" i="1"/>
  <c r="D413" i="1"/>
  <c r="C413" i="1"/>
  <c r="H413" i="1" s="1"/>
  <c r="G412" i="1"/>
  <c r="D412" i="1"/>
  <c r="C412" i="1"/>
  <c r="H412" i="1" s="1"/>
  <c r="G411" i="1"/>
  <c r="D411" i="1"/>
  <c r="C411" i="1"/>
  <c r="H411" i="1" s="1"/>
  <c r="G406" i="1"/>
  <c r="D406" i="1"/>
  <c r="C406" i="1"/>
  <c r="H406" i="1" s="1"/>
  <c r="G405" i="1"/>
  <c r="D405" i="1"/>
  <c r="C405" i="1"/>
  <c r="H405" i="1" s="1"/>
  <c r="G404" i="1"/>
  <c r="D404" i="1"/>
  <c r="C404" i="1"/>
  <c r="H404" i="1" s="1"/>
  <c r="D402" i="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G391" i="1"/>
  <c r="D391" i="1"/>
  <c r="C391" i="1"/>
  <c r="H391" i="1" s="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H384" i="1" s="1"/>
  <c r="C384" i="1"/>
  <c r="G383" i="1"/>
  <c r="D383" i="1"/>
  <c r="H383" i="1" s="1"/>
  <c r="C383" i="1"/>
  <c r="G382" i="1"/>
  <c r="D382" i="1"/>
  <c r="H382" i="1" s="1"/>
  <c r="C382" i="1"/>
  <c r="G381" i="1"/>
  <c r="D381" i="1"/>
  <c r="H381" i="1" s="1"/>
  <c r="C381" i="1"/>
  <c r="G380" i="1"/>
  <c r="D380" i="1"/>
  <c r="H380" i="1" s="1"/>
  <c r="C380" i="1"/>
  <c r="G379" i="1"/>
  <c r="D379" i="1"/>
  <c r="H379" i="1" s="1"/>
  <c r="C379" i="1"/>
  <c r="G378" i="1"/>
  <c r="D378" i="1"/>
  <c r="H378"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G365" i="1"/>
  <c r="D365" i="1"/>
  <c r="H365" i="1" s="1"/>
  <c r="C365" i="1"/>
  <c r="G364" i="1"/>
  <c r="D364" i="1"/>
  <c r="H364" i="1" s="1"/>
  <c r="C364" i="1"/>
  <c r="G363" i="1"/>
  <c r="D363" i="1"/>
  <c r="H363" i="1" s="1"/>
  <c r="C363" i="1"/>
  <c r="G362" i="1"/>
  <c r="D362" i="1"/>
  <c r="H362" i="1" s="1"/>
  <c r="C362" i="1"/>
  <c r="G361" i="1"/>
  <c r="D361" i="1"/>
  <c r="H361" i="1" s="1"/>
  <c r="C361" i="1"/>
  <c r="G360" i="1"/>
  <c r="D360" i="1"/>
  <c r="H360" i="1" s="1"/>
  <c r="C360" i="1"/>
  <c r="G359" i="1"/>
  <c r="D359" i="1"/>
  <c r="H359" i="1" s="1"/>
  <c r="C359" i="1"/>
  <c r="D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D346" i="1"/>
  <c r="D345" i="1"/>
  <c r="G344" i="1"/>
  <c r="D344" i="1"/>
  <c r="H344" i="1" s="1"/>
  <c r="C344" i="1"/>
  <c r="G343" i="1"/>
  <c r="D343" i="1"/>
  <c r="H343" i="1" s="1"/>
  <c r="C343" i="1"/>
  <c r="G342" i="1"/>
  <c r="D342" i="1"/>
  <c r="H342" i="1" s="1"/>
  <c r="C342" i="1"/>
  <c r="G341" i="1"/>
  <c r="D341" i="1"/>
  <c r="H341" i="1" s="1"/>
  <c r="C341" i="1"/>
  <c r="G340" i="1"/>
  <c r="D340" i="1"/>
  <c r="H340" i="1" s="1"/>
  <c r="C340" i="1"/>
  <c r="G339" i="1"/>
  <c r="D339" i="1"/>
  <c r="H339" i="1" s="1"/>
  <c r="C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D261" i="1"/>
  <c r="C261" i="1"/>
  <c r="G261" i="1" s="1"/>
  <c r="D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C237" i="1"/>
  <c r="H237" i="1" s="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E287" i="9"/>
  <c r="B287" i="9" s="1"/>
  <c r="E303" i="9"/>
  <c r="B303" i="9" s="1"/>
  <c r="H1299" i="1"/>
  <c r="H1315" i="1"/>
  <c r="G260" i="1"/>
  <c r="H260" i="1"/>
  <c r="E286" i="9"/>
  <c r="B286" i="9" s="1"/>
  <c r="E32" i="9"/>
  <c r="B32" i="9" s="1"/>
  <c r="E293" i="9"/>
  <c r="B293" i="9" s="1"/>
  <c r="E288" i="9"/>
  <c r="B288" i="9" s="1"/>
  <c r="H236" i="1"/>
  <c r="G236" i="1"/>
  <c r="G237" i="1"/>
  <c r="D224" i="4"/>
  <c r="F240" i="4"/>
  <c r="E294" i="9"/>
  <c r="B294" i="9" s="1"/>
  <c r="E301" i="9"/>
  <c r="B301" i="9" s="1"/>
  <c r="H638" i="1"/>
  <c r="G1055" i="1"/>
  <c r="H1055" i="1"/>
  <c r="G734" i="1"/>
  <c r="G738" i="1"/>
  <c r="G742" i="1"/>
  <c r="G758" i="1"/>
  <c r="G794" i="1"/>
  <c r="G798" i="1"/>
  <c r="G802" i="1"/>
  <c r="G806" i="1"/>
  <c r="G810" i="1"/>
  <c r="G814" i="1"/>
  <c r="G818" i="1"/>
  <c r="G822" i="1"/>
  <c r="G826" i="1"/>
  <c r="G830" i="1"/>
  <c r="G834" i="1"/>
  <c r="G838" i="1"/>
  <c r="G842" i="1"/>
  <c r="G846" i="1"/>
  <c r="H848" i="1"/>
  <c r="H852" i="1"/>
  <c r="H856" i="1"/>
  <c r="H860" i="1"/>
  <c r="H864" i="1"/>
  <c r="H868" i="1"/>
  <c r="H872" i="1"/>
  <c r="H876"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51" i="1"/>
  <c r="H1051" i="1"/>
  <c r="G1059" i="1"/>
  <c r="H1059"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H850" i="1"/>
  <c r="H854"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H1050" i="1"/>
  <c r="H1054" i="1"/>
  <c r="H1058" i="1"/>
  <c r="H1062" i="1"/>
  <c r="H1069" i="1"/>
  <c r="H1073" i="1"/>
  <c r="H1077" i="1"/>
  <c r="H1081" i="1"/>
  <c r="H1085" i="1"/>
  <c r="H1089" i="1"/>
  <c r="H1093" i="1"/>
  <c r="H1097" i="1"/>
  <c r="H1101" i="1"/>
  <c r="H1105" i="1"/>
  <c r="H1109" i="1"/>
  <c r="H1113" i="1"/>
  <c r="H1117" i="1"/>
  <c r="H1121" i="1"/>
  <c r="H1125" i="1"/>
  <c r="H1129" i="1"/>
  <c r="H1133" i="1"/>
  <c r="H1137" i="1"/>
  <c r="H1141" i="1"/>
  <c r="H1145" i="1"/>
  <c r="H1149" i="1"/>
  <c r="H1155" i="1"/>
  <c r="H1159" i="1"/>
  <c r="H1063" i="1"/>
  <c r="H1066" i="1"/>
  <c r="H1070" i="1"/>
  <c r="H1074" i="1"/>
  <c r="H1078" i="1"/>
  <c r="H1082" i="1"/>
  <c r="H1086" i="1"/>
  <c r="H1090" i="1"/>
  <c r="H1094" i="1"/>
  <c r="H1098" i="1"/>
  <c r="H1102" i="1"/>
  <c r="H1106" i="1"/>
  <c r="H1110" i="1"/>
  <c r="H1114" i="1"/>
  <c r="H1118" i="1"/>
  <c r="H1122" i="1"/>
  <c r="H1126" i="1"/>
  <c r="H1130" i="1"/>
  <c r="H1134" i="1"/>
  <c r="H1138" i="1"/>
  <c r="H1142" i="1"/>
  <c r="H1146" i="1"/>
  <c r="H1150" i="1"/>
  <c r="H1156" i="1"/>
  <c r="H1160" i="1"/>
  <c r="G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3" i="1"/>
  <c r="H1423" i="1"/>
  <c r="G1425" i="1"/>
  <c r="H1425" i="1"/>
  <c r="G1427" i="1"/>
  <c r="H1427" i="1"/>
  <c r="G1429" i="1"/>
  <c r="H1429" i="1"/>
  <c r="G1431" i="1"/>
  <c r="H1431" i="1"/>
  <c r="G1433" i="1"/>
  <c r="H1433" i="1"/>
  <c r="G1437" i="1"/>
  <c r="H1437" i="1"/>
  <c r="G1439" i="1"/>
  <c r="I1439" i="1" s="1"/>
  <c r="H1439" i="1"/>
  <c r="G1441" i="1"/>
  <c r="I1441" i="1" s="1"/>
  <c r="H1441" i="1"/>
  <c r="G1443" i="1"/>
  <c r="I1443" i="1" s="1"/>
  <c r="H1443" i="1"/>
  <c r="G1445" i="1"/>
  <c r="H1445" i="1"/>
  <c r="J1455" i="1"/>
  <c r="J1457" i="1"/>
  <c r="J1459" i="1"/>
  <c r="H1462" i="1"/>
  <c r="J1463" i="1"/>
  <c r="G1463" i="1"/>
  <c r="I1463" i="1" s="1"/>
  <c r="H1464" i="1"/>
  <c r="J1465" i="1"/>
  <c r="G1465" i="1"/>
  <c r="I1465" i="1" s="1"/>
  <c r="H1466" i="1"/>
  <c r="J1467" i="1"/>
  <c r="G1467" i="1"/>
  <c r="I1467" i="1" s="1"/>
  <c r="J1479" i="1"/>
  <c r="G1479" i="1"/>
  <c r="H1479" i="1"/>
  <c r="G1491" i="1"/>
  <c r="H1494" i="1"/>
  <c r="G1496" i="1"/>
  <c r="H1519" i="1"/>
  <c r="G1519" i="1"/>
  <c r="H1527" i="1"/>
  <c r="G1527" i="1"/>
  <c r="H1535" i="1"/>
  <c r="G1535" i="1"/>
  <c r="H1543" i="1"/>
  <c r="G1543" i="1"/>
  <c r="H1551" i="1"/>
  <c r="G1551" i="1"/>
  <c r="H1559" i="1"/>
  <c r="G1559" i="1"/>
  <c r="H1567" i="1"/>
  <c r="G1567" i="1"/>
  <c r="H1575" i="1"/>
  <c r="G1575" i="1"/>
  <c r="J1456" i="1"/>
  <c r="G1456" i="1"/>
  <c r="J1458" i="1"/>
  <c r="G1458" i="1"/>
  <c r="J1460" i="1"/>
  <c r="G1460" i="1"/>
  <c r="H1476" i="1"/>
  <c r="G1476" i="1"/>
  <c r="I1476" i="1" s="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6" i="1"/>
  <c r="H1436" i="1"/>
  <c r="G1438" i="1"/>
  <c r="H1438" i="1"/>
  <c r="G1462" i="1"/>
  <c r="I1462" i="1" s="1"/>
  <c r="G1464" i="1"/>
  <c r="I1464" i="1" s="1"/>
  <c r="G1466" i="1"/>
  <c r="I1466" i="1" s="1"/>
  <c r="J1474" i="1"/>
  <c r="G1474" i="1"/>
  <c r="I1474" i="1" s="1"/>
  <c r="G1507" i="1"/>
  <c r="H1510" i="1"/>
  <c r="G1512" i="1"/>
  <c r="G1524" i="1"/>
  <c r="H1524" i="1"/>
  <c r="G1532" i="1"/>
  <c r="H1532" i="1"/>
  <c r="G1540" i="1"/>
  <c r="H1540" i="1"/>
  <c r="G1548" i="1"/>
  <c r="H1548" i="1"/>
  <c r="G1556" i="1"/>
  <c r="H1556" i="1"/>
  <c r="G1564" i="1"/>
  <c r="H1564" i="1"/>
  <c r="G1572" i="1"/>
  <c r="H1572" i="1"/>
  <c r="G1580" i="1"/>
  <c r="H1580" i="1"/>
  <c r="G1346" i="1"/>
  <c r="J1446" i="1"/>
  <c r="G1446" i="1"/>
  <c r="I1446" i="1" s="1"/>
  <c r="J1448" i="1"/>
  <c r="G1448" i="1"/>
  <c r="I1448" i="1" s="1"/>
  <c r="J1450" i="1"/>
  <c r="G1450" i="1"/>
  <c r="I1450" i="1" s="1"/>
  <c r="J1452" i="1"/>
  <c r="G1452" i="1"/>
  <c r="I1452" i="1" s="1"/>
  <c r="H1456" i="1"/>
  <c r="H1458" i="1"/>
  <c r="H1460" i="1"/>
  <c r="H1469" i="1"/>
  <c r="G1469" i="1"/>
  <c r="H1473" i="1"/>
  <c r="G1473" i="1"/>
  <c r="G1480" i="1"/>
  <c r="H1480" i="1"/>
  <c r="G1499" i="1"/>
  <c r="H1502" i="1"/>
  <c r="G1504" i="1"/>
  <c r="G1522" i="1"/>
  <c r="H1522" i="1"/>
  <c r="G1530" i="1"/>
  <c r="H1530" i="1"/>
  <c r="G1538" i="1"/>
  <c r="H1538" i="1"/>
  <c r="G1546" i="1"/>
  <c r="H1546" i="1"/>
  <c r="G1554" i="1"/>
  <c r="H1554" i="1"/>
  <c r="G1562" i="1"/>
  <c r="H1562" i="1"/>
  <c r="G1570" i="1"/>
  <c r="H1570" i="1"/>
  <c r="G1578" i="1"/>
  <c r="H1578" i="1"/>
  <c r="E6" i="4"/>
  <c r="J1468" i="1"/>
  <c r="H1470" i="1"/>
  <c r="H1478" i="1"/>
  <c r="I1478" i="1" s="1"/>
  <c r="J1478" i="1"/>
  <c r="E50" i="4"/>
  <c r="D46" i="1" s="1"/>
  <c r="F83" i="4"/>
  <c r="D106" i="4"/>
  <c r="E163" i="4"/>
  <c r="F202" i="4"/>
  <c r="D196" i="4"/>
  <c r="F268" i="4"/>
  <c r="F312" i="4"/>
  <c r="F485" i="4"/>
  <c r="D484" i="4"/>
  <c r="D263" i="4"/>
  <c r="F264" i="4"/>
  <c r="F356" i="4"/>
  <c r="D351" i="4"/>
  <c r="F364" i="4"/>
  <c r="D363" i="4"/>
  <c r="F473" i="4"/>
  <c r="D472" i="4"/>
  <c r="E636" i="4"/>
  <c r="D630" i="1" s="1"/>
  <c r="D42" i="8"/>
  <c r="G313" i="9" s="1"/>
  <c r="E313" i="9" s="1"/>
  <c r="C1481" i="1"/>
  <c r="D7" i="4"/>
  <c r="F8" i="4"/>
  <c r="D215" i="4"/>
  <c r="F216" i="4"/>
  <c r="E408" i="4"/>
  <c r="D403" i="1" s="1"/>
  <c r="F529" i="4"/>
  <c r="H1468" i="1"/>
  <c r="I1468" i="1" s="1"/>
  <c r="H1471" i="1"/>
  <c r="I1471" i="1" s="1"/>
  <c r="J1471" i="1"/>
  <c r="H1472" i="1"/>
  <c r="I1472" i="1" s="1"/>
  <c r="H1475" i="1"/>
  <c r="F82" i="4"/>
  <c r="D133" i="4"/>
  <c r="F134" i="4"/>
  <c r="D163" i="4"/>
  <c r="E196" i="4"/>
  <c r="D192" i="1" s="1"/>
  <c r="F252" i="4"/>
  <c r="F304" i="4"/>
  <c r="D299" i="4"/>
  <c r="D311" i="4"/>
  <c r="F416" i="4"/>
  <c r="D643" i="4"/>
  <c r="D421" i="4"/>
  <c r="D459" i="4"/>
  <c r="D515" i="4"/>
  <c r="E141" i="6"/>
  <c r="G316" i="9"/>
  <c r="E316" i="9" s="1"/>
  <c r="G21" i="9"/>
  <c r="H21" i="9"/>
  <c r="F460" i="4"/>
  <c r="F530" i="4"/>
  <c r="D580" i="4"/>
  <c r="F594" i="4"/>
  <c r="E7" i="5"/>
  <c r="E12" i="5"/>
  <c r="F13" i="5"/>
  <c r="D69" i="5"/>
  <c r="E87" i="5"/>
  <c r="D118" i="5"/>
  <c r="F135" i="5"/>
  <c r="D35" i="6"/>
  <c r="D141" i="6" s="1"/>
  <c r="F99" i="6"/>
  <c r="E308" i="9"/>
  <c r="B308" i="9" s="1"/>
  <c r="E310" i="9"/>
  <c r="B310" i="9" s="1"/>
  <c r="E643" i="4"/>
  <c r="D637" i="1" s="1"/>
  <c r="D176" i="5"/>
  <c r="F177" i="5"/>
  <c r="E143" i="9"/>
  <c r="B143" i="9" s="1"/>
  <c r="F79" i="5"/>
  <c r="F149" i="5"/>
  <c r="E176" i="5"/>
  <c r="F180" i="5"/>
  <c r="F190" i="5"/>
  <c r="D206" i="5"/>
  <c r="E238" i="5"/>
  <c r="D245" i="5"/>
  <c r="F5" i="6"/>
  <c r="E35" i="6"/>
  <c r="D114" i="6"/>
  <c r="E290" i="9"/>
  <c r="B290" i="9" s="1"/>
  <c r="H19" i="9"/>
  <c r="E19" i="9" s="1"/>
  <c r="B19" i="9" s="1"/>
  <c r="B78" i="9"/>
  <c r="B86" i="9"/>
  <c r="E88" i="9"/>
  <c r="B88" i="9" s="1"/>
  <c r="G162" i="9"/>
  <c r="E162" i="9" s="1"/>
  <c r="B162" i="9" s="1"/>
  <c r="G164" i="9"/>
  <c r="E164" i="9" s="1"/>
  <c r="B164" i="9" s="1"/>
  <c r="B90"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G281" i="9"/>
  <c r="E281" i="9" s="1"/>
  <c r="B281" i="9" s="1"/>
  <c r="G280" i="9"/>
  <c r="E280" i="9" s="1"/>
  <c r="B280" i="9" s="1"/>
  <c r="G279" i="9"/>
  <c r="E279" i="9" s="1"/>
  <c r="B279" i="9" s="1"/>
  <c r="M213" i="9"/>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66" i="9"/>
  <c r="H165" i="9"/>
  <c r="I10" i="9"/>
  <c r="G161" i="9"/>
  <c r="E161" i="9" s="1"/>
  <c r="B161" i="9" s="1"/>
  <c r="G163" i="9"/>
  <c r="E163" i="9" s="1"/>
  <c r="B163" i="9" s="1"/>
  <c r="G165" i="9"/>
  <c r="E165" i="9" s="1"/>
  <c r="B165" i="9" s="1"/>
  <c r="B218" i="9"/>
  <c r="B238" i="9"/>
  <c r="B214" i="9"/>
  <c r="B216" i="9"/>
  <c r="B236" i="9"/>
  <c r="B242" i="9"/>
  <c r="F224" i="4" l="1"/>
  <c r="C220" i="1"/>
  <c r="B313" i="9"/>
  <c r="F141" i="6"/>
  <c r="H28" i="3"/>
  <c r="C1435" i="1"/>
  <c r="E166" i="9"/>
  <c r="B166" i="9" s="1"/>
  <c r="F213" i="9"/>
  <c r="F114" i="6"/>
  <c r="H27" i="3"/>
  <c r="C1408" i="1"/>
  <c r="E237" i="5"/>
  <c r="D1215" i="1"/>
  <c r="I22" i="3"/>
  <c r="D1153" i="1"/>
  <c r="F580" i="4"/>
  <c r="C574" i="1"/>
  <c r="E21" i="9"/>
  <c r="F515" i="4"/>
  <c r="C509" i="1"/>
  <c r="F133" i="4"/>
  <c r="C129" i="1"/>
  <c r="H46" i="1"/>
  <c r="G46" i="1"/>
  <c r="I1473" i="1"/>
  <c r="I1458" i="1"/>
  <c r="F50" i="4"/>
  <c r="I25" i="3"/>
  <c r="D1329" i="1"/>
  <c r="G311" i="9"/>
  <c r="E311" i="9" s="1"/>
  <c r="B311" i="9" s="1"/>
  <c r="F206" i="5"/>
  <c r="C1183" i="1"/>
  <c r="G318" i="9"/>
  <c r="E318" i="9" s="1"/>
  <c r="F118" i="5"/>
  <c r="C1096" i="1"/>
  <c r="F12" i="5"/>
  <c r="D990" i="1"/>
  <c r="B316" i="9"/>
  <c r="E315" i="9"/>
  <c r="I10" i="3" s="1"/>
  <c r="F459" i="4"/>
  <c r="C453" i="1"/>
  <c r="F311" i="4"/>
  <c r="C306" i="1"/>
  <c r="F7" i="4"/>
  <c r="D6" i="4"/>
  <c r="C3" i="1"/>
  <c r="F363" i="4"/>
  <c r="C358" i="1"/>
  <c r="E151" i="4"/>
  <c r="D159" i="1"/>
  <c r="E412" i="4"/>
  <c r="I16" i="3"/>
  <c r="D2" i="1"/>
  <c r="I1479" i="1"/>
  <c r="F176" i="5"/>
  <c r="H22" i="3"/>
  <c r="C1153" i="1"/>
  <c r="F35" i="6"/>
  <c r="H25" i="3"/>
  <c r="C1329" i="1"/>
  <c r="E68" i="5"/>
  <c r="D1065" i="1"/>
  <c r="E6" i="5"/>
  <c r="I20" i="3"/>
  <c r="D985" i="1"/>
  <c r="I28" i="3"/>
  <c r="D1435" i="1"/>
  <c r="F421" i="4"/>
  <c r="D420" i="4"/>
  <c r="C415" i="1"/>
  <c r="D298" i="4"/>
  <c r="F299" i="4"/>
  <c r="C294" i="1"/>
  <c r="F163" i="4"/>
  <c r="D151" i="4"/>
  <c r="C159" i="1"/>
  <c r="H1481" i="1"/>
  <c r="G1481" i="1"/>
  <c r="F263" i="4"/>
  <c r="C259" i="1"/>
  <c r="F106" i="4"/>
  <c r="C102" i="1"/>
  <c r="I1460" i="1"/>
  <c r="I1456" i="1"/>
  <c r="F245" i="5"/>
  <c r="C1222" i="1"/>
  <c r="F7" i="5"/>
  <c r="D237" i="5"/>
  <c r="D68" i="5"/>
  <c r="F69" i="5"/>
  <c r="C1047" i="1"/>
  <c r="F238" i="5"/>
  <c r="F643" i="4"/>
  <c r="C637" i="1"/>
  <c r="D528" i="4"/>
  <c r="F215" i="4"/>
  <c r="C211" i="1"/>
  <c r="K1451" i="9"/>
  <c r="G314" i="9"/>
  <c r="E314" i="9" s="1"/>
  <c r="B314" i="9" s="1"/>
  <c r="I34" i="3"/>
  <c r="C1517" i="1"/>
  <c r="F472" i="4"/>
  <c r="C466" i="1"/>
  <c r="F351" i="4"/>
  <c r="D350" i="4"/>
  <c r="C346" i="1"/>
  <c r="F484" i="4"/>
  <c r="C478" i="1"/>
  <c r="F196" i="4"/>
  <c r="C192" i="1"/>
  <c r="H11" i="3"/>
  <c r="H220" i="1" l="1"/>
  <c r="G220" i="1"/>
  <c r="N3" i="9"/>
  <c r="I11" i="3"/>
  <c r="H466" i="1"/>
  <c r="G466" i="1"/>
  <c r="D408" i="4"/>
  <c r="F350" i="4"/>
  <c r="C345" i="1"/>
  <c r="H1517" i="1"/>
  <c r="G1517" i="1"/>
  <c r="G211" i="1"/>
  <c r="H211" i="1"/>
  <c r="F68" i="5"/>
  <c r="H21" i="3"/>
  <c r="C1046" i="1"/>
  <c r="D6" i="5"/>
  <c r="H294" i="1"/>
  <c r="G294" i="1"/>
  <c r="D635" i="4"/>
  <c r="F420" i="4"/>
  <c r="C414" i="1"/>
  <c r="G985" i="1"/>
  <c r="H985" i="1"/>
  <c r="I21" i="3"/>
  <c r="D1046" i="1"/>
  <c r="G1153" i="1"/>
  <c r="H1153" i="1"/>
  <c r="E639" i="4"/>
  <c r="D407" i="1"/>
  <c r="H358" i="1"/>
  <c r="G358" i="1"/>
  <c r="G1183" i="1"/>
  <c r="H1183" i="1"/>
  <c r="H509" i="1"/>
  <c r="G509" i="1"/>
  <c r="H1215" i="1"/>
  <c r="G1215" i="1"/>
  <c r="G192" i="1"/>
  <c r="H192" i="1"/>
  <c r="H346" i="1"/>
  <c r="G346" i="1"/>
  <c r="H478" i="1"/>
  <c r="G478" i="1"/>
  <c r="F237" i="5"/>
  <c r="H23" i="3"/>
  <c r="C1214" i="1"/>
  <c r="H259" i="1"/>
  <c r="G259" i="1"/>
  <c r="H159" i="1"/>
  <c r="G159" i="1"/>
  <c r="H1329" i="1"/>
  <c r="G1329" i="1"/>
  <c r="H9" i="3"/>
  <c r="H306" i="1"/>
  <c r="G306" i="1"/>
  <c r="G1096" i="1"/>
  <c r="H1096" i="1"/>
  <c r="I23" i="3"/>
  <c r="D1214" i="1"/>
  <c r="B213" i="9"/>
  <c r="F528" i="4"/>
  <c r="D636" i="4"/>
  <c r="C522" i="1"/>
  <c r="G1047" i="1"/>
  <c r="H1047" i="1"/>
  <c r="D289" i="4"/>
  <c r="D290" i="4" s="1"/>
  <c r="F151" i="4"/>
  <c r="H17" i="3"/>
  <c r="C147" i="1"/>
  <c r="F298" i="4"/>
  <c r="D407" i="4"/>
  <c r="C293" i="1"/>
  <c r="H278" i="9"/>
  <c r="D984" i="1"/>
  <c r="D175" i="5"/>
  <c r="G3" i="1"/>
  <c r="H3" i="1"/>
  <c r="H129" i="1"/>
  <c r="G129" i="1"/>
  <c r="B21" i="9"/>
  <c r="G1408" i="1"/>
  <c r="H1408" i="1"/>
  <c r="G637" i="1"/>
  <c r="H637" i="1"/>
  <c r="G1222" i="1"/>
  <c r="H1222" i="1"/>
  <c r="H102" i="1"/>
  <c r="G102" i="1"/>
  <c r="H415" i="1"/>
  <c r="G415" i="1"/>
  <c r="H1065" i="1"/>
  <c r="G1065" i="1"/>
  <c r="E289" i="4"/>
  <c r="I17" i="3"/>
  <c r="D147" i="1"/>
  <c r="H16" i="3"/>
  <c r="F6" i="4"/>
  <c r="D412" i="4"/>
  <c r="C2" i="1"/>
  <c r="H453" i="1"/>
  <c r="G453" i="1"/>
  <c r="H990" i="1"/>
  <c r="G990" i="1"/>
  <c r="E317" i="9"/>
  <c r="B318" i="9"/>
  <c r="H574" i="1"/>
  <c r="G574" i="1"/>
  <c r="E175" i="5"/>
  <c r="D1152" i="1" s="1"/>
  <c r="G1435" i="1"/>
  <c r="H1435" i="1"/>
  <c r="E312" i="9"/>
  <c r="C286" i="1" l="1"/>
  <c r="F412" i="4"/>
  <c r="D639" i="4"/>
  <c r="C407" i="1"/>
  <c r="F635" i="4"/>
  <c r="C629" i="1"/>
  <c r="F175" i="5"/>
  <c r="C1152" i="1"/>
  <c r="F407" i="4"/>
  <c r="C402" i="1"/>
  <c r="H522" i="1"/>
  <c r="G522" i="1"/>
  <c r="H414" i="1"/>
  <c r="G414" i="1"/>
  <c r="H2" i="1"/>
  <c r="G2" i="1"/>
  <c r="E291" i="4"/>
  <c r="D287" i="1" s="1"/>
  <c r="E413" i="4"/>
  <c r="D285" i="1"/>
  <c r="E290" i="4"/>
  <c r="D286" i="1" s="1"/>
  <c r="D413" i="4"/>
  <c r="D414" i="4" s="1"/>
  <c r="D291" i="4"/>
  <c r="F289" i="4"/>
  <c r="C285" i="1"/>
  <c r="F636" i="4"/>
  <c r="C630" i="1"/>
  <c r="D633" i="1"/>
  <c r="G285" i="9"/>
  <c r="E285" i="9" s="1"/>
  <c r="B285" i="9" s="1"/>
  <c r="G278" i="9"/>
  <c r="E278" i="9" s="1"/>
  <c r="F6" i="5"/>
  <c r="C984" i="1"/>
  <c r="H345" i="1"/>
  <c r="G345" i="1"/>
  <c r="H147" i="1"/>
  <c r="G147" i="1"/>
  <c r="G1214" i="1"/>
  <c r="H1214" i="1"/>
  <c r="G1046" i="1"/>
  <c r="H1046" i="1"/>
  <c r="H293" i="1"/>
  <c r="G293" i="1"/>
  <c r="K3" i="9"/>
  <c r="I9" i="3"/>
  <c r="F408" i="4"/>
  <c r="C403" i="1"/>
  <c r="F414" i="4" l="1"/>
  <c r="C409" i="1"/>
  <c r="H403" i="1"/>
  <c r="G403" i="1"/>
  <c r="E277" i="9"/>
  <c r="B278" i="9"/>
  <c r="H630" i="1"/>
  <c r="G630" i="1"/>
  <c r="F291" i="4"/>
  <c r="C287" i="1"/>
  <c r="E640" i="4"/>
  <c r="E415" i="4"/>
  <c r="D410" i="1" s="1"/>
  <c r="D408" i="1"/>
  <c r="E414" i="4"/>
  <c r="D409" i="1" s="1"/>
  <c r="F639" i="4"/>
  <c r="C633" i="1"/>
  <c r="H8" i="3"/>
  <c r="H984" i="1"/>
  <c r="G984" i="1"/>
  <c r="H285" i="1"/>
  <c r="G285" i="1"/>
  <c r="G1152" i="1"/>
  <c r="H1152" i="1"/>
  <c r="H407" i="1"/>
  <c r="G407" i="1"/>
  <c r="H286" i="1"/>
  <c r="G286" i="1"/>
  <c r="D640" i="4"/>
  <c r="D415" i="4"/>
  <c r="F413" i="4"/>
  <c r="C408" i="1"/>
  <c r="H402" i="1"/>
  <c r="G402" i="1"/>
  <c r="H629" i="1"/>
  <c r="G629" i="1"/>
  <c r="F290" i="4"/>
  <c r="M3" i="9" l="1"/>
  <c r="I8" i="3"/>
  <c r="H287" i="1"/>
  <c r="G287" i="1"/>
  <c r="F415" i="4"/>
  <c r="C410" i="1"/>
  <c r="D642" i="4"/>
  <c r="F640" i="4"/>
  <c r="C634" i="1"/>
  <c r="G633" i="1"/>
  <c r="H633" i="1"/>
  <c r="H409" i="1"/>
  <c r="G409" i="1"/>
  <c r="H408" i="1"/>
  <c r="G408" i="1"/>
  <c r="D641" i="4"/>
  <c r="E642" i="4"/>
  <c r="D634" i="1"/>
  <c r="E641" i="4"/>
  <c r="F641" i="4" l="1"/>
  <c r="D645" i="4"/>
  <c r="C635" i="1"/>
  <c r="E645" i="4"/>
  <c r="D635" i="1"/>
  <c r="D646" i="4"/>
  <c r="F642" i="4"/>
  <c r="C636" i="1"/>
  <c r="H410" i="1"/>
  <c r="G410" i="1"/>
  <c r="E646" i="4"/>
  <c r="D636" i="1"/>
  <c r="H634" i="1"/>
  <c r="G634" i="1"/>
  <c r="I19" i="3" l="1"/>
  <c r="D640" i="1"/>
  <c r="F646" i="4"/>
  <c r="H19" i="3"/>
  <c r="C640" i="1"/>
  <c r="F645" i="4"/>
  <c r="H18" i="3"/>
  <c r="C639" i="1"/>
  <c r="G276" i="9"/>
  <c r="E276" i="9" s="1"/>
  <c r="B276" i="9" s="1"/>
  <c r="H636" i="1"/>
  <c r="G636" i="1"/>
  <c r="I18" i="3"/>
  <c r="D639" i="1"/>
  <c r="H7" i="3" s="1"/>
  <c r="H635" i="1"/>
  <c r="G635" i="1"/>
  <c r="J3" i="9" l="1"/>
  <c r="H639" i="1"/>
  <c r="G639" i="1"/>
  <c r="H640" i="1"/>
  <c r="G640" i="1"/>
  <c r="G274" i="9" l="1"/>
  <c r="M272" i="9"/>
  <c r="L272" i="9"/>
  <c r="H274" i="9"/>
  <c r="H18" i="9"/>
  <c r="G18" i="9"/>
  <c r="J6" i="9"/>
  <c r="I11" i="9"/>
  <c r="H17" i="9"/>
  <c r="K10" i="9"/>
  <c r="G16" i="9"/>
  <c r="E16" i="9" s="1"/>
  <c r="I5" i="9"/>
  <c r="K11" i="9"/>
  <c r="H16" i="9"/>
  <c r="J9" i="9"/>
  <c r="H15" i="9"/>
  <c r="I6" i="9"/>
  <c r="K12" i="9"/>
  <c r="I7" i="9"/>
  <c r="K13" i="9"/>
  <c r="K6" i="9"/>
  <c r="J11" i="9"/>
  <c r="I17" i="9"/>
  <c r="K7" i="9"/>
  <c r="J12" i="9"/>
  <c r="J17" i="9"/>
  <c r="K9" i="9"/>
  <c r="L15" i="9"/>
  <c r="J7" i="9"/>
  <c r="I12" i="9"/>
  <c r="E12" i="9" s="1"/>
  <c r="B12" i="9" s="1"/>
  <c r="J8" i="9"/>
  <c r="I13" i="9"/>
  <c r="G17" i="9"/>
  <c r="K5" i="9"/>
  <c r="J10" i="9"/>
  <c r="M16" i="9"/>
  <c r="I8" i="9"/>
  <c r="M15" i="9"/>
  <c r="I9" i="9"/>
  <c r="G15" i="9"/>
  <c r="E15" i="9" s="1"/>
  <c r="K8" i="9"/>
  <c r="J13" i="9"/>
  <c r="J5" i="9"/>
  <c r="L16" i="9"/>
  <c r="E10" i="9" l="1"/>
  <c r="B10" i="9" s="1"/>
  <c r="F272" i="9"/>
  <c r="B272" i="9" s="1"/>
  <c r="E18" i="9"/>
  <c r="B18" i="9" s="1"/>
  <c r="F16" i="9"/>
  <c r="E7" i="9"/>
  <c r="B7" i="9" s="1"/>
  <c r="B16" i="9"/>
  <c r="F20" i="9"/>
  <c r="E13" i="9"/>
  <c r="B13" i="9" s="1"/>
  <c r="F15" i="9"/>
  <c r="F14" i="9" s="1"/>
  <c r="E5" i="9"/>
  <c r="E11" i="9"/>
  <c r="B11" i="9" s="1"/>
  <c r="E9" i="9"/>
  <c r="B9" i="9" s="1"/>
  <c r="E8" i="9"/>
  <c r="B8" i="9" s="1"/>
  <c r="E17" i="9"/>
  <c r="B17" i="9" s="1"/>
  <c r="E6" i="9"/>
  <c r="B6" i="9" s="1"/>
  <c r="E274" i="9"/>
  <c r="F3" i="9" l="1"/>
  <c r="B274" i="9"/>
  <c r="E20" i="9"/>
  <c r="I7" i="3" s="1"/>
  <c r="E14" i="9"/>
  <c r="E4" i="9"/>
  <c r="B5"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<sst xmlns="http://schemas.openxmlformats.org/spreadsheetml/2006/main" count="4374" uniqueCount="3426">
  <si>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</si>
  <si>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</si>
  <si>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</si>
  <si>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</si>
  <si>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</si>
  <si>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</si>
  <si>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</si>
  <si>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</si>
  <si>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</si>
  <si>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</si>
  <si>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</si>
  <si>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</si>
  <si>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</si>
  <si>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</si>
  <si>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</si>
  <si>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</si>
  <si>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</si>
  <si>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</si>
  <si>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</si>
  <si>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</si>
  <si>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</si>
  <si>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</si>
  <si>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</si>
  <si>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</si>
  <si>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</si>
  <si>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</si>
  <si>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</si>
  <si>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</si>
  <si>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</si>
  <si>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</si>
  <si>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</si>
  <si>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VINICA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</si>
  <si>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</si>
  <si>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</si>
  <si>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</si>
  <si>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</si>
  <si>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</si>
  <si>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</si>
  <si>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</si>
  <si>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</si>
  <si>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</si>
  <si>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</si>
  <si>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</si>
  <si>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</si>
  <si>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</si>
  <si>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</si>
  <si>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</si>
  <si>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</si>
  <si>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</si>
  <si>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31286 - OPĆINA VINICA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</si>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</sst>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1446018.5599999998</v>
      </c>
      <c r="D2" s="6">
        <f>'PR-RAS'!E6</f>
        <v>2181296.1800000002</v>
      </c>
      <c r="E2" s="6">
        <v>0</v>
      </c>
      <c r="F2" s="6">
        <v>0</v>
      </c>
      <c r="G2" s="7">
        <f t="shared" ref="G2:G264" si="0">(B2/1000)*(C2*1+D2*2)</f>
        <v>5808.6109200000001</v>
      </c>
      <c r="H2" s="7">
        <f t="shared" ref="H2:H264" si="1">ABS(C2-ROUND(C2,0))+ABS(D2-ROUND(D2,0))</f>
        <v>0.62000000034458935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875333.83</v>
      </c>
      <c r="D3" s="1">
        <f>'PR-RAS'!E7</f>
        <v>1275213.79</v>
      </c>
      <c r="E3" s="1">
        <v>0</v>
      </c>
      <c r="F3" s="1">
        <v>0</v>
      </c>
      <c r="G3" s="2">
        <f t="shared" si="0"/>
        <v>6851.5228200000001</v>
      </c>
      <c r="H3" s="2">
        <f t="shared" si="1"/>
        <v>0.38000000000465661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841909.22</v>
      </c>
      <c r="D4" s="1">
        <f>'PR-RAS'!E8</f>
        <v>1220990.02</v>
      </c>
      <c r="E4" s="1">
        <v>0</v>
      </c>
      <c r="F4" s="1">
        <v>0</v>
      </c>
      <c r="G4" s="2">
        <f t="shared" si="0"/>
        <v>9851.6677799999998</v>
      </c>
      <c r="H4" s="2">
        <f t="shared" si="1"/>
        <v>0.23999999999068677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958393.57</v>
      </c>
      <c r="D5" s="1">
        <f>'PR-RAS'!E9</f>
        <v>1173740.1499999999</v>
      </c>
      <c r="E5" s="1">
        <v>0</v>
      </c>
      <c r="F5" s="1">
        <v>0</v>
      </c>
      <c r="G5" s="2">
        <f t="shared" si="0"/>
        <v>13223.49548</v>
      </c>
      <c r="H5" s="2">
        <f t="shared" si="1"/>
        <v>0.57999999995809048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57869.22</v>
      </c>
      <c r="E6" s="1">
        <v>0</v>
      </c>
      <c r="F6" s="1">
        <v>0</v>
      </c>
      <c r="G6" s="2">
        <f t="shared" si="0"/>
        <v>578.69220000000007</v>
      </c>
      <c r="H6" s="2">
        <f t="shared" si="1"/>
        <v>0.22000000000116415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28295.85</v>
      </c>
      <c r="E7" s="1">
        <v>0</v>
      </c>
      <c r="F7" s="1">
        <v>0</v>
      </c>
      <c r="G7" s="2">
        <f t="shared" si="0"/>
        <v>339.55020000000002</v>
      </c>
      <c r="H7" s="2">
        <f t="shared" si="1"/>
        <v>0.15000000000145519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74702.27</v>
      </c>
      <c r="E8" s="1">
        <v>0</v>
      </c>
      <c r="F8" s="1">
        <v>0</v>
      </c>
      <c r="G8" s="2">
        <f t="shared" si="0"/>
        <v>1045.83178</v>
      </c>
      <c r="H8" s="2">
        <f t="shared" si="1"/>
        <v>0.27000000000407454</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56376.85</v>
      </c>
      <c r="D9" s="1">
        <f>'PR-RAS'!E13</f>
        <v>66534.28</v>
      </c>
      <c r="E9" s="1">
        <v>0</v>
      </c>
      <c r="F9" s="1">
        <v>0</v>
      </c>
      <c r="G9" s="2">
        <f t="shared" si="0"/>
        <v>1515.5632800000001</v>
      </c>
      <c r="H9" s="2">
        <f t="shared" si="1"/>
        <v>0.43000000000029104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172861.2</v>
      </c>
      <c r="D11" s="1">
        <f>'PR-RAS'!E15</f>
        <v>180151.75</v>
      </c>
      <c r="E11" s="1">
        <v>0</v>
      </c>
      <c r="F11" s="1">
        <v>0</v>
      </c>
      <c r="G11" s="2">
        <f t="shared" si="0"/>
        <v>5331.6469999999999</v>
      </c>
      <c r="H11" s="2">
        <f t="shared" si="1"/>
        <v>0.45000000001164153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25504.85</v>
      </c>
      <c r="D19" s="1">
        <f>'PR-RAS'!E23</f>
        <v>40220.01</v>
      </c>
      <c r="E19" s="1">
        <v>0</v>
      </c>
      <c r="F19" s="1">
        <v>0</v>
      </c>
      <c r="G19" s="2">
        <f t="shared" si="0"/>
        <v>1907.0076599999998</v>
      </c>
      <c r="H19" s="2">
        <f t="shared" si="1"/>
        <v>0.16000000000349246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11399.18</v>
      </c>
      <c r="D20" s="1">
        <f>'PR-RAS'!E24</f>
        <v>11879.44</v>
      </c>
      <c r="E20" s="1">
        <v>0</v>
      </c>
      <c r="F20" s="1">
        <v>0</v>
      </c>
      <c r="G20" s="2">
        <f t="shared" si="0"/>
        <v>668.00313999999992</v>
      </c>
      <c r="H20" s="2">
        <f t="shared" si="1"/>
        <v>0.62000000000080036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14105.67</v>
      </c>
      <c r="D23" s="1">
        <f>'PR-RAS'!E27</f>
        <v>28340.57</v>
      </c>
      <c r="E23" s="1">
        <v>0</v>
      </c>
      <c r="F23" s="1">
        <v>0</v>
      </c>
      <c r="G23" s="2">
        <f t="shared" si="0"/>
        <v>1557.3098199999999</v>
      </c>
      <c r="H23" s="2">
        <f t="shared" si="1"/>
        <v>0.76000000000021828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7919.76</v>
      </c>
      <c r="D25" s="1">
        <f>'PR-RAS'!E29</f>
        <v>14003.76</v>
      </c>
      <c r="E25" s="1">
        <v>0</v>
      </c>
      <c r="F25" s="1">
        <v>0</v>
      </c>
      <c r="G25" s="2">
        <f t="shared" si="0"/>
        <v>862.25472000000002</v>
      </c>
      <c r="H25" s="2">
        <f t="shared" si="1"/>
        <v>0.47999999999956344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7919.76</v>
      </c>
      <c r="D27" s="1">
        <f>'PR-RAS'!E31</f>
        <v>14003.76</v>
      </c>
      <c r="E27" s="1">
        <v>0</v>
      </c>
      <c r="F27" s="1">
        <v>0</v>
      </c>
      <c r="G27" s="2">
        <f t="shared" si="0"/>
        <v>934.1092799999999</v>
      </c>
      <c r="H27" s="2">
        <f t="shared" si="1"/>
        <v>0.47999999999956344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315824.67</v>
      </c>
      <c r="D46" s="1">
        <f>'PR-RAS'!E50</f>
        <v>604257.91</v>
      </c>
      <c r="E46" s="1">
        <v>0</v>
      </c>
      <c r="F46" s="1">
        <v>0</v>
      </c>
      <c r="G46" s="2">
        <f t="shared" si="0"/>
        <v>68595.322050000002</v>
      </c>
      <c r="H46" s="2">
        <f t="shared" si="1"/>
        <v>0.41999999998370185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312941.76</v>
      </c>
      <c r="D55" s="1">
        <f>'PR-RAS'!E59</f>
        <v>580344.77</v>
      </c>
      <c r="E55" s="1">
        <v>0</v>
      </c>
      <c r="F55" s="1">
        <v>0</v>
      </c>
      <c r="G55" s="2">
        <f t="shared" si="0"/>
        <v>79576.090200000006</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302441.76</v>
      </c>
      <c r="D56" s="1">
        <f>'PR-RAS'!E60</f>
        <v>477968.35</v>
      </c>
      <c r="E56" s="1">
        <v>0</v>
      </c>
      <c r="F56" s="1">
        <v>0</v>
      </c>
      <c r="G56" s="2">
        <f t="shared" si="0"/>
        <v>69210.815300000002</v>
      </c>
      <c r="H56" s="2">
        <f t="shared" si="1"/>
        <v>0.58999999996740371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10500</v>
      </c>
      <c r="D57" s="1">
        <f>'PR-RAS'!E61</f>
        <v>102376.42</v>
      </c>
      <c r="E57" s="1">
        <v>0</v>
      </c>
      <c r="F57" s="1">
        <v>0</v>
      </c>
      <c r="G57" s="2">
        <f t="shared" si="0"/>
        <v>12054.15904</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522.85</v>
      </c>
      <c r="D58" s="1">
        <f>'PR-RAS'!E62</f>
        <v>1750.54</v>
      </c>
      <c r="E58" s="1">
        <v>0</v>
      </c>
      <c r="F58" s="1">
        <v>0</v>
      </c>
      <c r="G58" s="2">
        <f t="shared" si="0"/>
        <v>229.36401000000001</v>
      </c>
      <c r="H58" s="2">
        <f t="shared" si="1"/>
        <v>0.61000000000001364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522.85</v>
      </c>
      <c r="D60" s="1">
        <f>'PR-RAS'!E64</f>
        <v>1750.54</v>
      </c>
      <c r="E60" s="1">
        <v>0</v>
      </c>
      <c r="F60" s="1">
        <v>0</v>
      </c>
      <c r="G60" s="2">
        <f t="shared" si="0"/>
        <v>237.41186999999996</v>
      </c>
      <c r="H60" s="2">
        <f t="shared" si="1"/>
        <v>0.61000000000001364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2360.06</v>
      </c>
      <c r="D64" s="1">
        <f>'PR-RAS'!E68</f>
        <v>2802.6</v>
      </c>
      <c r="E64" s="1">
        <v>0</v>
      </c>
      <c r="F64" s="1">
        <v>0</v>
      </c>
      <c r="G64" s="2">
        <f t="shared" si="0"/>
        <v>501.81138000000004</v>
      </c>
      <c r="H64" s="2">
        <f t="shared" si="1"/>
        <v>0.46000000000003638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2360.06</v>
      </c>
      <c r="D65" s="1">
        <f>'PR-RAS'!E69</f>
        <v>2802.6</v>
      </c>
      <c r="E65" s="1">
        <v>0</v>
      </c>
      <c r="F65" s="1">
        <v>0</v>
      </c>
      <c r="G65" s="2">
        <f t="shared" si="0"/>
        <v>509.77664000000004</v>
      </c>
      <c r="H65" s="2">
        <f t="shared" si="1"/>
        <v>0.46000000000003638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19360</v>
      </c>
      <c r="E70" s="1">
        <v>0</v>
      </c>
      <c r="F70" s="1">
        <v>0</v>
      </c>
      <c r="G70" s="2">
        <f t="shared" si="0"/>
        <v>2671.6800000000003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19360</v>
      </c>
      <c r="E72" s="1">
        <v>0</v>
      </c>
      <c r="F72" s="1">
        <v>0</v>
      </c>
      <c r="G72" s="2">
        <f t="shared" si="0"/>
        <v>2749.12</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39086.890000000007</v>
      </c>
      <c r="D78" s="1">
        <f>'PR-RAS'!E82</f>
        <v>36756.75</v>
      </c>
      <c r="E78" s="1">
        <v>0</v>
      </c>
      <c r="F78" s="1">
        <v>0</v>
      </c>
      <c r="G78" s="2">
        <f t="shared" si="0"/>
        <v>8670.2300300000006</v>
      </c>
      <c r="H78" s="2">
        <f t="shared" si="1"/>
        <v>0.35999999999330612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7.36</v>
      </c>
      <c r="D79" s="1">
        <f>'PR-RAS'!E83</f>
        <v>21.32</v>
      </c>
      <c r="E79" s="1">
        <v>0</v>
      </c>
      <c r="F79" s="1">
        <v>0</v>
      </c>
      <c r="G79" s="2">
        <f t="shared" si="0"/>
        <v>3.9</v>
      </c>
      <c r="H79" s="2">
        <f t="shared" si="1"/>
        <v>0.6800000000000006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7.36</v>
      </c>
      <c r="D81" s="1">
        <f>'PR-RAS'!E85</f>
        <v>21.32</v>
      </c>
      <c r="E81" s="1">
        <v>0</v>
      </c>
      <c r="F81" s="1">
        <v>0</v>
      </c>
      <c r="G81" s="2">
        <f t="shared" si="0"/>
        <v>4</v>
      </c>
      <c r="H81" s="2">
        <f t="shared" si="1"/>
        <v>0.6800000000000006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39079.530000000006</v>
      </c>
      <c r="D87" s="1">
        <f>'PR-RAS'!E91</f>
        <v>36735.43</v>
      </c>
      <c r="E87" s="1">
        <v>0</v>
      </c>
      <c r="F87" s="1">
        <v>0</v>
      </c>
      <c r="G87" s="2">
        <f t="shared" si="0"/>
        <v>9679.3335399999996</v>
      </c>
      <c r="H87" s="2">
        <f t="shared" si="1"/>
        <v>0.89999999999417923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1192.97</v>
      </c>
      <c r="D88" s="1">
        <f>'PR-RAS'!E92</f>
        <v>1126.8800000000001</v>
      </c>
      <c r="E88" s="1">
        <v>0</v>
      </c>
      <c r="F88" s="1">
        <v>0</v>
      </c>
      <c r="G88" s="2">
        <f t="shared" si="0"/>
        <v>299.86551000000003</v>
      </c>
      <c r="H88" s="2">
        <f t="shared" si="1"/>
        <v>0.14999999999986358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37797.480000000003</v>
      </c>
      <c r="D89" s="1">
        <f>'PR-RAS'!E93</f>
        <v>35341.69</v>
      </c>
      <c r="E89" s="1">
        <v>0</v>
      </c>
      <c r="F89" s="1">
        <v>0</v>
      </c>
      <c r="G89" s="2">
        <f t="shared" si="0"/>
        <v>9546.3156800000015</v>
      </c>
      <c r="H89" s="2">
        <f t="shared" si="1"/>
        <v>0.79000000000087311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8.64</v>
      </c>
      <c r="D90" s="1">
        <f>'PR-RAS'!E94</f>
        <v>14.23</v>
      </c>
      <c r="E90" s="1">
        <v>0</v>
      </c>
      <c r="F90" s="1">
        <v>0</v>
      </c>
      <c r="G90" s="2">
        <f t="shared" si="0"/>
        <v>3.3018999999999998</v>
      </c>
      <c r="H90" s="2">
        <f t="shared" si="1"/>
        <v>0.58999999999999986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80.44</v>
      </c>
      <c r="D93" s="1">
        <f>'PR-RAS'!E97</f>
        <v>252.63</v>
      </c>
      <c r="E93" s="1">
        <v>0</v>
      </c>
      <c r="F93" s="1">
        <v>0</v>
      </c>
      <c r="G93" s="2">
        <f t="shared" si="0"/>
        <v>53.884400000000007</v>
      </c>
      <c r="H93" s="2">
        <f t="shared" si="1"/>
        <v>0.81000000000000227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199986.78</v>
      </c>
      <c r="D102" s="1">
        <f>'PR-RAS'!E106</f>
        <v>216227.12</v>
      </c>
      <c r="E102" s="1">
        <v>0</v>
      </c>
      <c r="F102" s="1">
        <v>0</v>
      </c>
      <c r="G102" s="2">
        <f t="shared" si="0"/>
        <v>63876.543020000005</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15.69</v>
      </c>
      <c r="D103" s="1">
        <f>'PR-RAS'!E107</f>
        <v>0</v>
      </c>
      <c r="E103" s="1">
        <v>0</v>
      </c>
      <c r="F103" s="1">
        <v>0</v>
      </c>
      <c r="G103" s="2">
        <f t="shared" si="0"/>
        <v>1.6003799999999999</v>
      </c>
      <c r="H103" s="2">
        <f t="shared" si="1"/>
        <v>0.3100000000000005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15.69</v>
      </c>
      <c r="D107" s="1">
        <f>'PR-RAS'!E111</f>
        <v>0</v>
      </c>
      <c r="E107" s="1">
        <v>0</v>
      </c>
      <c r="F107" s="1">
        <v>0</v>
      </c>
      <c r="G107" s="2">
        <f t="shared" si="0"/>
        <v>1.6631399999999998</v>
      </c>
      <c r="H107" s="2">
        <f t="shared" si="1"/>
        <v>0.3100000000000005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150213.47</v>
      </c>
      <c r="D108" s="1">
        <f>'PR-RAS'!E112</f>
        <v>165728.51</v>
      </c>
      <c r="E108" s="1">
        <v>0</v>
      </c>
      <c r="F108" s="1">
        <v>0</v>
      </c>
      <c r="G108" s="2">
        <f t="shared" si="0"/>
        <v>51538.742429999998</v>
      </c>
      <c r="H108" s="2">
        <f t="shared" si="1"/>
        <v>0.95999999999185093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2363.5500000000002</v>
      </c>
      <c r="D111" s="1">
        <f>'PR-RAS'!E115</f>
        <v>7303.59</v>
      </c>
      <c r="E111" s="1">
        <v>0</v>
      </c>
      <c r="F111" s="1">
        <v>0</v>
      </c>
      <c r="G111" s="2">
        <f t="shared" si="0"/>
        <v>1866.7802999999999</v>
      </c>
      <c r="H111" s="2">
        <f t="shared" si="1"/>
        <v>0.85999999999967258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147849.92000000001</v>
      </c>
      <c r="D113" s="1">
        <f>'PR-RAS'!E117</f>
        <v>158424.92000000001</v>
      </c>
      <c r="E113" s="1">
        <v>0</v>
      </c>
      <c r="F113" s="1">
        <v>0</v>
      </c>
      <c r="G113" s="2">
        <f t="shared" si="0"/>
        <v>52046.373120000004</v>
      </c>
      <c r="H113" s="2">
        <f t="shared" si="1"/>
        <v>0.15999999997438863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49757.619999999995</v>
      </c>
      <c r="D116" s="1">
        <f>'PR-RAS'!E120</f>
        <v>50498.61</v>
      </c>
      <c r="E116" s="1">
        <v>0</v>
      </c>
      <c r="F116" s="1">
        <v>0</v>
      </c>
      <c r="G116" s="2">
        <f t="shared" si="0"/>
        <v>17336.8066</v>
      </c>
      <c r="H116" s="2">
        <f t="shared" si="1"/>
        <v>0.77000000000407454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551.20000000000005</v>
      </c>
      <c r="D117" s="1">
        <f>'PR-RAS'!E121</f>
        <v>2280.64</v>
      </c>
      <c r="E117" s="1">
        <v>0</v>
      </c>
      <c r="F117" s="1">
        <v>0</v>
      </c>
      <c r="G117" s="2">
        <f t="shared" si="0"/>
        <v>593.04768000000001</v>
      </c>
      <c r="H117" s="2">
        <f t="shared" si="1"/>
        <v>0.5600000000001728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49206.42</v>
      </c>
      <c r="D118" s="1">
        <f>'PR-RAS'!E122</f>
        <v>48217.97</v>
      </c>
      <c r="E118" s="1">
        <v>0</v>
      </c>
      <c r="F118" s="1">
        <v>0</v>
      </c>
      <c r="G118" s="2">
        <f t="shared" si="0"/>
        <v>17040.15612</v>
      </c>
      <c r="H118" s="2">
        <f t="shared" si="1"/>
        <v>0.44999999999708962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15627.39</v>
      </c>
      <c r="D120" s="1">
        <f>'PR-RAS'!E124</f>
        <v>48840.61</v>
      </c>
      <c r="E120" s="1">
        <v>0</v>
      </c>
      <c r="F120" s="1">
        <v>0</v>
      </c>
      <c r="G120" s="2">
        <f t="shared" si="0"/>
        <v>13483.72459</v>
      </c>
      <c r="H120" s="2">
        <f t="shared" si="1"/>
        <v>0.77999999999883585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9969.1</v>
      </c>
      <c r="D121" s="1">
        <f>'PR-RAS'!E125</f>
        <v>8015.61</v>
      </c>
      <c r="E121" s="1">
        <v>0</v>
      </c>
      <c r="F121" s="1">
        <v>0</v>
      </c>
      <c r="G121" s="2">
        <f t="shared" si="0"/>
        <v>3120.0383999999999</v>
      </c>
      <c r="H121" s="2">
        <f t="shared" si="1"/>
        <v>0.49000000000069122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9969.1</v>
      </c>
      <c r="D122" s="1">
        <f>'PR-RAS'!E126</f>
        <v>8015.61</v>
      </c>
      <c r="E122" s="1">
        <v>0</v>
      </c>
      <c r="F122" s="1">
        <v>0</v>
      </c>
      <c r="G122" s="2">
        <f t="shared" si="0"/>
        <v>3146.03872</v>
      </c>
      <c r="H122" s="2">
        <f t="shared" si="1"/>
        <v>0.49000000000069122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5658.29</v>
      </c>
      <c r="D124" s="1">
        <f>'PR-RAS'!E128</f>
        <v>40825</v>
      </c>
      <c r="E124" s="1">
        <v>0</v>
      </c>
      <c r="F124" s="1">
        <v>0</v>
      </c>
      <c r="G124" s="2">
        <f t="shared" si="0"/>
        <v>10738.919669999999</v>
      </c>
      <c r="H124" s="2">
        <f t="shared" si="1"/>
        <v>0.28999999999996362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5658.29</v>
      </c>
      <c r="D125" s="1">
        <f>'PR-RAS'!E129</f>
        <v>9825</v>
      </c>
      <c r="E125" s="1">
        <v>0</v>
      </c>
      <c r="F125" s="1">
        <v>0</v>
      </c>
      <c r="G125" s="2">
        <f t="shared" si="0"/>
        <v>3138.2279600000002</v>
      </c>
      <c r="H125" s="2">
        <f t="shared" si="1"/>
        <v>0.28999999999996362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31000</v>
      </c>
      <c r="E126" s="1">
        <v>0</v>
      </c>
      <c r="F126" s="1">
        <v>0</v>
      </c>
      <c r="G126" s="2">
        <f t="shared" si="0"/>
        <v>7750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159</v>
      </c>
      <c r="D135" s="1">
        <f>'PR-RAS'!E139</f>
        <v>0</v>
      </c>
      <c r="E135" s="1">
        <v>0</v>
      </c>
      <c r="F135" s="1">
        <v>0</v>
      </c>
      <c r="G135" s="2">
        <f t="shared" si="0"/>
        <v>21.306000000000001</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159</v>
      </c>
      <c r="D136" s="1">
        <f>'PR-RAS'!E140</f>
        <v>0</v>
      </c>
      <c r="E136" s="1">
        <v>0</v>
      </c>
      <c r="F136" s="1">
        <v>0</v>
      </c>
      <c r="G136" s="2">
        <f t="shared" si="0"/>
        <v>21.465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159</v>
      </c>
      <c r="D145" s="1">
        <f>'PR-RAS'!E149</f>
        <v>0</v>
      </c>
      <c r="E145" s="1">
        <v>0</v>
      </c>
      <c r="F145" s="1">
        <v>0</v>
      </c>
      <c r="G145" s="2">
        <f t="shared" si="0"/>
        <v>22.895999999999997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1304144.97</v>
      </c>
      <c r="D147" s="1">
        <f>'PR-RAS'!E151</f>
        <v>1577746.0799999998</v>
      </c>
      <c r="E147" s="1">
        <v>0</v>
      </c>
      <c r="F147" s="1">
        <v>0</v>
      </c>
      <c r="G147" s="2">
        <f t="shared" si="0"/>
        <v>651107.02097999991</v>
      </c>
      <c r="H147" s="2">
        <f t="shared" si="1"/>
        <v>0.10999999986961484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395854.81</v>
      </c>
      <c r="D148" s="1">
        <f>'PR-RAS'!E152</f>
        <v>538112.25</v>
      </c>
      <c r="E148" s="1">
        <v>0</v>
      </c>
      <c r="F148" s="1">
        <v>0</v>
      </c>
      <c r="G148" s="2">
        <f t="shared" si="0"/>
        <v>216395.65857</v>
      </c>
      <c r="H148" s="2">
        <f t="shared" si="1"/>
        <v>0.44000000000232831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313862.93</v>
      </c>
      <c r="D149" s="1">
        <f>'PR-RAS'!E153</f>
        <v>429027.87</v>
      </c>
      <c r="E149" s="1">
        <v>0</v>
      </c>
      <c r="F149" s="1">
        <v>0</v>
      </c>
      <c r="G149" s="2">
        <f t="shared" si="0"/>
        <v>173443.96315999998</v>
      </c>
      <c r="H149" s="2">
        <f t="shared" si="1"/>
        <v>0.20000000001164153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313862.93</v>
      </c>
      <c r="D150" s="1">
        <f>'PR-RAS'!E154</f>
        <v>429027.87</v>
      </c>
      <c r="E150" s="1">
        <v>0</v>
      </c>
      <c r="F150" s="1">
        <v>0</v>
      </c>
      <c r="G150" s="2">
        <f t="shared" si="0"/>
        <v>174615.88182999997</v>
      </c>
      <c r="H150" s="2">
        <f t="shared" si="1"/>
        <v>0.20000000001164153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35047.99</v>
      </c>
      <c r="D154" s="1">
        <f>'PR-RAS'!E158</f>
        <v>42648.24</v>
      </c>
      <c r="E154" s="1">
        <v>0</v>
      </c>
      <c r="F154" s="1">
        <v>0</v>
      </c>
      <c r="G154" s="2">
        <f t="shared" si="0"/>
        <v>18412.70391</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46943.89</v>
      </c>
      <c r="D155" s="1">
        <f>'PR-RAS'!E159</f>
        <v>66436.14</v>
      </c>
      <c r="E155" s="1">
        <v>0</v>
      </c>
      <c r="F155" s="1">
        <v>0</v>
      </c>
      <c r="G155" s="2">
        <f t="shared" si="0"/>
        <v>27691.690179999998</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46943.89</v>
      </c>
      <c r="D157" s="1">
        <f>'PR-RAS'!E161</f>
        <v>66436.14</v>
      </c>
      <c r="E157" s="1">
        <v>0</v>
      </c>
      <c r="F157" s="1">
        <v>0</v>
      </c>
      <c r="G157" s="2">
        <f t="shared" si="0"/>
        <v>28051.322519999998</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524284.36999999988</v>
      </c>
      <c r="D159" s="1">
        <f>'PR-RAS'!E163</f>
        <v>630682.51</v>
      </c>
      <c r="E159" s="1">
        <v>0</v>
      </c>
      <c r="F159" s="1">
        <v>0</v>
      </c>
      <c r="G159" s="2">
        <f t="shared" si="0"/>
        <v>282132.60362000001</v>
      </c>
      <c r="H159" s="2">
        <f t="shared" si="1"/>
        <v>0.85999999986961484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20542.419999999998</v>
      </c>
      <c r="D160" s="1">
        <f>'PR-RAS'!E164</f>
        <v>26182.44</v>
      </c>
      <c r="E160" s="1">
        <v>0</v>
      </c>
      <c r="F160" s="1">
        <v>0</v>
      </c>
      <c r="G160" s="2">
        <f t="shared" si="0"/>
        <v>11592.260699999999</v>
      </c>
      <c r="H160" s="2">
        <f t="shared" si="1"/>
        <v>0.8599999999969441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6546.69</v>
      </c>
      <c r="D161" s="1">
        <f>'PR-RAS'!E165</f>
        <v>9408.68</v>
      </c>
      <c r="E161" s="1">
        <v>0</v>
      </c>
      <c r="F161" s="1">
        <v>0</v>
      </c>
      <c r="G161" s="2">
        <f t="shared" si="0"/>
        <v>4058.248</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8581.4500000000007</v>
      </c>
      <c r="D162" s="1">
        <f>'PR-RAS'!E166</f>
        <v>12168.8</v>
      </c>
      <c r="E162" s="1">
        <v>0</v>
      </c>
      <c r="F162" s="1">
        <v>0</v>
      </c>
      <c r="G162" s="2">
        <f t="shared" si="0"/>
        <v>5299.9670500000002</v>
      </c>
      <c r="H162" s="2">
        <f t="shared" si="1"/>
        <v>0.65000000000145519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5414.28</v>
      </c>
      <c r="D163" s="1">
        <f>'PR-RAS'!E167</f>
        <v>4604.96</v>
      </c>
      <c r="E163" s="1">
        <v>0</v>
      </c>
      <c r="F163" s="1">
        <v>0</v>
      </c>
      <c r="G163" s="2">
        <f t="shared" si="0"/>
        <v>2369.1204000000002</v>
      </c>
      <c r="H163" s="2">
        <f t="shared" si="1"/>
        <v>0.31999999999970896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96904.62000000001</v>
      </c>
      <c r="D165" s="1">
        <f>'PR-RAS'!E169</f>
        <v>111600.82999999999</v>
      </c>
      <c r="E165" s="1">
        <v>0</v>
      </c>
      <c r="F165" s="1">
        <v>0</v>
      </c>
      <c r="G165" s="2">
        <f t="shared" si="0"/>
        <v>52497.429919999995</v>
      </c>
      <c r="H165" s="2">
        <f t="shared" si="1"/>
        <v>0.55000000000291038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11672.86</v>
      </c>
      <c r="D166" s="1">
        <f>'PR-RAS'!E170</f>
        <v>7648.27</v>
      </c>
      <c r="E166" s="1">
        <v>0</v>
      </c>
      <c r="F166" s="1">
        <v>0</v>
      </c>
      <c r="G166" s="2">
        <f t="shared" si="0"/>
        <v>4449.951</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14773.42</v>
      </c>
      <c r="D167" s="1">
        <f>'PR-RAS'!E171</f>
        <v>17377.43</v>
      </c>
      <c r="E167" s="1">
        <v>0</v>
      </c>
      <c r="F167" s="1">
        <v>0</v>
      </c>
      <c r="G167" s="2">
        <f t="shared" si="0"/>
        <v>8221.6944800000001</v>
      </c>
      <c r="H167" s="2">
        <f t="shared" si="1"/>
        <v>0.8500000000003638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50231.35</v>
      </c>
      <c r="D168" s="1">
        <f>'PR-RAS'!E172</f>
        <v>51298.14</v>
      </c>
      <c r="E168" s="1">
        <v>0</v>
      </c>
      <c r="F168" s="1">
        <v>0</v>
      </c>
      <c r="G168" s="2">
        <f t="shared" si="0"/>
        <v>25522.214210000002</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8432.67</v>
      </c>
      <c r="D169" s="1">
        <f>'PR-RAS'!E173</f>
        <v>8605.0300000000007</v>
      </c>
      <c r="E169" s="1">
        <v>0</v>
      </c>
      <c r="F169" s="1">
        <v>0</v>
      </c>
      <c r="G169" s="2">
        <f t="shared" si="0"/>
        <v>4307.9786400000012</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8735.2199999999993</v>
      </c>
      <c r="D170" s="1">
        <f>'PR-RAS'!E174</f>
        <v>25186.53</v>
      </c>
      <c r="E170" s="1">
        <v>0</v>
      </c>
      <c r="F170" s="1">
        <v>0</v>
      </c>
      <c r="G170" s="2">
        <f t="shared" si="0"/>
        <v>9989.2993200000001</v>
      </c>
      <c r="H170" s="2">
        <f t="shared" si="1"/>
        <v>0.69000000000050932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3059.1</v>
      </c>
      <c r="D172" s="1">
        <f>'PR-RAS'!E176</f>
        <v>1485.43</v>
      </c>
      <c r="E172" s="1">
        <v>0</v>
      </c>
      <c r="F172" s="1">
        <v>0</v>
      </c>
      <c r="G172" s="2">
        <f t="shared" si="0"/>
        <v>1031.1231600000001</v>
      </c>
      <c r="H172" s="2">
        <f t="shared" si="1"/>
        <v>0.52999999999997272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278478.09999999992</v>
      </c>
      <c r="D173" s="1">
        <f>'PR-RAS'!E177</f>
        <v>331714.7</v>
      </c>
      <c r="E173" s="1">
        <v>0</v>
      </c>
      <c r="F173" s="1">
        <v>0</v>
      </c>
      <c r="G173" s="2">
        <f t="shared" si="0"/>
        <v>162008.09</v>
      </c>
      <c r="H173" s="2">
        <f t="shared" si="1"/>
        <v>0.39999999990686774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15468.65</v>
      </c>
      <c r="D174" s="1">
        <f>'PR-RAS'!E178</f>
        <v>18852.939999999999</v>
      </c>
      <c r="E174" s="1">
        <v>0</v>
      </c>
      <c r="F174" s="1">
        <v>0</v>
      </c>
      <c r="G174" s="2">
        <f t="shared" si="0"/>
        <v>9199.1936899999982</v>
      </c>
      <c r="H174" s="2">
        <f t="shared" si="1"/>
        <v>0.41000000000167347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108839.55</v>
      </c>
      <c r="D175" s="1">
        <f>'PR-RAS'!E179</f>
        <v>155359.74</v>
      </c>
      <c r="E175" s="1">
        <v>0</v>
      </c>
      <c r="F175" s="1">
        <v>0</v>
      </c>
      <c r="G175" s="2">
        <f t="shared" si="0"/>
        <v>73003.271219999995</v>
      </c>
      <c r="H175" s="2">
        <f t="shared" si="1"/>
        <v>0.71000000000640284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22237.919999999998</v>
      </c>
      <c r="D176" s="1">
        <f>'PR-RAS'!E180</f>
        <v>33604.26</v>
      </c>
      <c r="E176" s="1">
        <v>0</v>
      </c>
      <c r="F176" s="1">
        <v>0</v>
      </c>
      <c r="G176" s="2">
        <f t="shared" si="0"/>
        <v>15653.126999999999</v>
      </c>
      <c r="H176" s="2">
        <f t="shared" si="1"/>
        <v>0.3400000000037835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23899.55</v>
      </c>
      <c r="D177" s="1">
        <f>'PR-RAS'!E181</f>
        <v>24861.11</v>
      </c>
      <c r="E177" s="1">
        <v>0</v>
      </c>
      <c r="F177" s="1">
        <v>0</v>
      </c>
      <c r="G177" s="2">
        <f t="shared" si="0"/>
        <v>12957.43152</v>
      </c>
      <c r="H177" s="2">
        <f t="shared" si="1"/>
        <v>0.56000000000130967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2384.0100000000002</v>
      </c>
      <c r="D178" s="1">
        <f>'PR-RAS'!E182</f>
        <v>3813.04</v>
      </c>
      <c r="E178" s="1">
        <v>0</v>
      </c>
      <c r="F178" s="1">
        <v>0</v>
      </c>
      <c r="G178" s="2">
        <f t="shared" si="0"/>
        <v>1771.78593</v>
      </c>
      <c r="H178" s="2">
        <f t="shared" si="1"/>
        <v>5.0000000000181899E-2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4298.46</v>
      </c>
      <c r="D179" s="1">
        <f>'PR-RAS'!E183</f>
        <v>5537.37</v>
      </c>
      <c r="E179" s="1">
        <v>0</v>
      </c>
      <c r="F179" s="1">
        <v>0</v>
      </c>
      <c r="G179" s="2">
        <f t="shared" si="0"/>
        <v>2736.4295999999999</v>
      </c>
      <c r="H179" s="2">
        <f t="shared" si="1"/>
        <v>0.82999999999992724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90188.81</v>
      </c>
      <c r="D180" s="1">
        <f>'PR-RAS'!E184</f>
        <v>76586.899999999994</v>
      </c>
      <c r="E180" s="1">
        <v>0</v>
      </c>
      <c r="F180" s="1">
        <v>0</v>
      </c>
      <c r="G180" s="2">
        <f t="shared" si="0"/>
        <v>43561.907189999998</v>
      </c>
      <c r="H180" s="2">
        <f t="shared" si="1"/>
        <v>0.29000000000814907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106.79</v>
      </c>
      <c r="D181" s="1">
        <f>'PR-RAS'!E185</f>
        <v>1865.4</v>
      </c>
      <c r="E181" s="1">
        <v>0</v>
      </c>
      <c r="F181" s="1">
        <v>0</v>
      </c>
      <c r="G181" s="2">
        <f t="shared" si="0"/>
        <v>690.76620000000003</v>
      </c>
      <c r="H181" s="2">
        <f t="shared" si="1"/>
        <v>0.6100000000000847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11054.36</v>
      </c>
      <c r="D182" s="1">
        <f>'PR-RAS'!E186</f>
        <v>11233.94</v>
      </c>
      <c r="E182" s="1">
        <v>0</v>
      </c>
      <c r="F182" s="1">
        <v>0</v>
      </c>
      <c r="G182" s="2">
        <f t="shared" si="0"/>
        <v>6067.5254400000003</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361.01</v>
      </c>
      <c r="D183" s="1">
        <f>'PR-RAS'!E187</f>
        <v>0</v>
      </c>
      <c r="E183" s="1">
        <v>0</v>
      </c>
      <c r="F183" s="1">
        <v>0</v>
      </c>
      <c r="G183" s="2">
        <f t="shared" si="0"/>
        <v>65.703819999999993</v>
      </c>
      <c r="H183" s="2">
        <f t="shared" si="1"/>
        <v>9.9999999999909051E-3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127998.22</v>
      </c>
      <c r="D184" s="1">
        <f>'PR-RAS'!E188</f>
        <v>161184.54</v>
      </c>
      <c r="E184" s="1">
        <v>0</v>
      </c>
      <c r="F184" s="1">
        <v>0</v>
      </c>
      <c r="G184" s="2">
        <f t="shared" si="0"/>
        <v>82417.21590000001</v>
      </c>
      <c r="H184" s="2">
        <f t="shared" si="1"/>
        <v>0.67999999999301508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26499.37</v>
      </c>
      <c r="D185" s="1">
        <f>'PR-RAS'!E189</f>
        <v>33182.44</v>
      </c>
      <c r="E185" s="1">
        <v>0</v>
      </c>
      <c r="F185" s="1">
        <v>0</v>
      </c>
      <c r="G185" s="2">
        <f t="shared" si="0"/>
        <v>17087.022000000001</v>
      </c>
      <c r="H185" s="2">
        <f t="shared" si="1"/>
        <v>0.81000000000130967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2185.84</v>
      </c>
      <c r="D186" s="1">
        <f>'PR-RAS'!E190</f>
        <v>2391.71</v>
      </c>
      <c r="E186" s="1">
        <v>0</v>
      </c>
      <c r="F186" s="1">
        <v>0</v>
      </c>
      <c r="G186" s="2">
        <f t="shared" si="0"/>
        <v>1289.3131000000001</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9540.26</v>
      </c>
      <c r="D187" s="1">
        <f>'PR-RAS'!E191</f>
        <v>7232.48</v>
      </c>
      <c r="E187" s="1">
        <v>0</v>
      </c>
      <c r="F187" s="1">
        <v>0</v>
      </c>
      <c r="G187" s="2">
        <f t="shared" si="0"/>
        <v>4464.9709199999998</v>
      </c>
      <c r="H187" s="2">
        <f t="shared" si="1"/>
        <v>0.73999999999978172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3000</v>
      </c>
      <c r="D188" s="1">
        <f>'PR-RAS'!E192</f>
        <v>4010.2</v>
      </c>
      <c r="E188" s="1">
        <v>0</v>
      </c>
      <c r="F188" s="1">
        <v>0</v>
      </c>
      <c r="G188" s="2">
        <f t="shared" si="0"/>
        <v>2060.8148000000001</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2230.66</v>
      </c>
      <c r="D189" s="1">
        <f>'PR-RAS'!E193</f>
        <v>6142.14</v>
      </c>
      <c r="E189" s="1">
        <v>0</v>
      </c>
      <c r="F189" s="1">
        <v>0</v>
      </c>
      <c r="G189" s="2">
        <f t="shared" si="0"/>
        <v>2728.80872</v>
      </c>
      <c r="H189" s="2">
        <f t="shared" si="1"/>
        <v>0.48000000000047294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84542.09</v>
      </c>
      <c r="D191" s="1">
        <f>'PR-RAS'!E195</f>
        <v>108225.57</v>
      </c>
      <c r="E191" s="1">
        <v>0</v>
      </c>
      <c r="F191" s="1">
        <v>0</v>
      </c>
      <c r="G191" s="2">
        <f t="shared" si="0"/>
        <v>57188.7137</v>
      </c>
      <c r="H191" s="2">
        <f t="shared" si="1"/>
        <v>0.51999999998952262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4736.6000000000004</v>
      </c>
      <c r="D192" s="1">
        <f>'PR-RAS'!E196</f>
        <v>4081.02</v>
      </c>
      <c r="E192" s="1">
        <v>0</v>
      </c>
      <c r="F192" s="1">
        <v>0</v>
      </c>
      <c r="G192" s="2">
        <f t="shared" si="0"/>
        <v>2463.6402399999997</v>
      </c>
      <c r="H192" s="2">
        <f t="shared" si="1"/>
        <v>0.41999999999961801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4736.6000000000004</v>
      </c>
      <c r="D206" s="1">
        <f>'PR-RAS'!E210</f>
        <v>4081.02</v>
      </c>
      <c r="E206" s="1">
        <v>0</v>
      </c>
      <c r="F206" s="1">
        <v>0</v>
      </c>
      <c r="G206" s="2">
        <f t="shared" si="0"/>
        <v>2644.2211999999995</v>
      </c>
      <c r="H206" s="2">
        <f t="shared" si="1"/>
        <v>0.41999999999961801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4670.7700000000004</v>
      </c>
      <c r="D207" s="1">
        <f>'PR-RAS'!E211</f>
        <v>3768.22</v>
      </c>
      <c r="E207" s="1">
        <v>0</v>
      </c>
      <c r="F207" s="1">
        <v>0</v>
      </c>
      <c r="G207" s="2">
        <f t="shared" si="0"/>
        <v>2514.6852599999997</v>
      </c>
      <c r="H207" s="2">
        <f t="shared" si="1"/>
        <v>0.44999999999936335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0.14000000000000001</v>
      </c>
      <c r="D208" s="1">
        <f>'PR-RAS'!E212</f>
        <v>0</v>
      </c>
      <c r="E208" s="1">
        <v>0</v>
      </c>
      <c r="F208" s="1">
        <v>0</v>
      </c>
      <c r="G208" s="2">
        <f t="shared" si="0"/>
        <v>2.8980000000000002E-2</v>
      </c>
      <c r="H208" s="2">
        <f t="shared" si="1"/>
        <v>0.14000000000000001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65.69</v>
      </c>
      <c r="D209" s="1">
        <f>'PR-RAS'!E213</f>
        <v>312.8</v>
      </c>
      <c r="E209" s="1">
        <v>0</v>
      </c>
      <c r="F209" s="1">
        <v>0</v>
      </c>
      <c r="G209" s="2">
        <f t="shared" si="0"/>
        <v>143.78832</v>
      </c>
      <c r="H209" s="2">
        <f t="shared" si="1"/>
        <v>0.50999999999999091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20534.599999999999</v>
      </c>
      <c r="D211" s="1">
        <f>'PR-RAS'!E215</f>
        <v>24480.48</v>
      </c>
      <c r="E211" s="1">
        <v>0</v>
      </c>
      <c r="F211" s="1">
        <v>0</v>
      </c>
      <c r="G211" s="2">
        <f t="shared" si="0"/>
        <v>14594.067599999998</v>
      </c>
      <c r="H211" s="2">
        <f t="shared" si="1"/>
        <v>0.88000000000101863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20534.599999999999</v>
      </c>
      <c r="D215" s="1">
        <f>'PR-RAS'!E219</f>
        <v>24480.48</v>
      </c>
      <c r="E215" s="1">
        <v>0</v>
      </c>
      <c r="F215" s="1">
        <v>0</v>
      </c>
      <c r="G215" s="2">
        <f t="shared" si="0"/>
        <v>14872.04984</v>
      </c>
      <c r="H215" s="2">
        <f t="shared" si="1"/>
        <v>0.88000000000101863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20534.599999999999</v>
      </c>
      <c r="D218" s="1">
        <f>'PR-RAS'!E222</f>
        <v>24480.48</v>
      </c>
      <c r="E218" s="1">
        <v>0</v>
      </c>
      <c r="F218" s="1">
        <v>0</v>
      </c>
      <c r="G218" s="2">
        <f t="shared" si="0"/>
        <v>15080.53652</v>
      </c>
      <c r="H218" s="2">
        <f t="shared" si="1"/>
        <v>0.88000000000101863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62721.65</v>
      </c>
      <c r="D220" s="1">
        <f>'PR-RAS'!E224</f>
        <v>95251.99</v>
      </c>
      <c r="E220" s="1">
        <v>0</v>
      </c>
      <c r="F220" s="1">
        <v>0</v>
      </c>
      <c r="G220" s="2">
        <f t="shared" si="0"/>
        <v>55456.412969999998</v>
      </c>
      <c r="H220" s="2">
        <f t="shared" si="1"/>
        <v>0.35999999999330612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18867.25</v>
      </c>
      <c r="D227" s="1">
        <f>'PR-RAS'!E231</f>
        <v>33185.480000000003</v>
      </c>
      <c r="E227" s="1">
        <v>0</v>
      </c>
      <c r="F227" s="1">
        <v>0</v>
      </c>
      <c r="G227" s="2">
        <f t="shared" si="0"/>
        <v>19263.835460000002</v>
      </c>
      <c r="H227" s="2">
        <f t="shared" si="1"/>
        <v>0.73000000000320142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2714.76</v>
      </c>
      <c r="D228" s="1">
        <f>'PR-RAS'!E232</f>
        <v>8637.58</v>
      </c>
      <c r="E228" s="1">
        <v>0</v>
      </c>
      <c r="F228" s="1">
        <v>0</v>
      </c>
      <c r="G228" s="2">
        <f t="shared" si="0"/>
        <v>4537.7118399999999</v>
      </c>
      <c r="H228" s="2">
        <f t="shared" si="1"/>
        <v>0.65999999999985448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16152.49</v>
      </c>
      <c r="D229" s="1">
        <f>'PR-RAS'!E233</f>
        <v>24547.9</v>
      </c>
      <c r="E229" s="1">
        <v>0</v>
      </c>
      <c r="F229" s="1">
        <v>0</v>
      </c>
      <c r="G229" s="2">
        <f t="shared" si="0"/>
        <v>14876.610120000001</v>
      </c>
      <c r="H229" s="2">
        <f t="shared" si="1"/>
        <v>0.58999999999832653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43854.400000000001</v>
      </c>
      <c r="D232" s="1">
        <f>'PR-RAS'!E236</f>
        <v>62066.51</v>
      </c>
      <c r="E232" s="1">
        <v>0</v>
      </c>
      <c r="F232" s="1">
        <v>0</v>
      </c>
      <c r="G232" s="2">
        <f t="shared" si="0"/>
        <v>38805.094020000004</v>
      </c>
      <c r="H232" s="2">
        <f t="shared" si="1"/>
        <v>0.88999999999941792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42886.01</v>
      </c>
      <c r="D233" s="1">
        <f>'PR-RAS'!E237</f>
        <v>58066.51</v>
      </c>
      <c r="E233" s="1">
        <v>0</v>
      </c>
      <c r="F233" s="1">
        <v>0</v>
      </c>
      <c r="G233" s="2">
        <f t="shared" si="0"/>
        <v>36892.414960000002</v>
      </c>
      <c r="H233" s="2">
        <f t="shared" si="1"/>
        <v>0.5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968.39</v>
      </c>
      <c r="D234" s="1">
        <f>'PR-RAS'!E238</f>
        <v>4000</v>
      </c>
      <c r="E234" s="1">
        <v>0</v>
      </c>
      <c r="F234" s="1">
        <v>0</v>
      </c>
      <c r="G234" s="2">
        <f t="shared" si="0"/>
        <v>2089.6348699999999</v>
      </c>
      <c r="H234" s="2">
        <f t="shared" si="1"/>
        <v>0.38999999999998636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55468.6</v>
      </c>
      <c r="D248" s="1">
        <f>'PR-RAS'!E252</f>
        <v>79286.179999999993</v>
      </c>
      <c r="E248" s="1">
        <v>0</v>
      </c>
      <c r="F248" s="1">
        <v>0</v>
      </c>
      <c r="G248" s="2">
        <f t="shared" si="0"/>
        <v>52868.117119999995</v>
      </c>
      <c r="H248" s="2">
        <f t="shared" si="1"/>
        <v>0.57999999999447027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55468.6</v>
      </c>
      <c r="D255" s="1">
        <f>'PR-RAS'!E259</f>
        <v>79286.179999999993</v>
      </c>
      <c r="E255" s="1">
        <v>0</v>
      </c>
      <c r="F255" s="1">
        <v>0</v>
      </c>
      <c r="G255" s="2">
        <f t="shared" si="0"/>
        <v>54366.403839999999</v>
      </c>
      <c r="H255" s="2">
        <f t="shared" si="1"/>
        <v>0.57999999999447027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51834.86</v>
      </c>
      <c r="D256" s="1">
        <f>'PR-RAS'!E260</f>
        <v>74568.81</v>
      </c>
      <c r="E256" s="1">
        <v>0</v>
      </c>
      <c r="F256" s="1">
        <v>0</v>
      </c>
      <c r="G256" s="2">
        <f t="shared" si="0"/>
        <v>51247.982399999994</v>
      </c>
      <c r="H256" s="2">
        <f t="shared" si="1"/>
        <v>0.33000000000174623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3633.74</v>
      </c>
      <c r="D257" s="1">
        <f>'PR-RAS'!E261</f>
        <v>4717.37</v>
      </c>
      <c r="E257" s="1">
        <v>0</v>
      </c>
      <c r="F257" s="1">
        <v>0</v>
      </c>
      <c r="G257" s="2">
        <f t="shared" si="0"/>
        <v>3345.5308799999998</v>
      </c>
      <c r="H257" s="2">
        <f t="shared" si="1"/>
        <v>0.63000000000010914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240544.34</v>
      </c>
      <c r="D259" s="1">
        <f>'PR-RAS'!E263</f>
        <v>205851.65</v>
      </c>
      <c r="E259" s="1">
        <v>0</v>
      </c>
      <c r="F259" s="1">
        <v>0</v>
      </c>
      <c r="G259" s="2">
        <f t="shared" si="0"/>
        <v>168279.89112000001</v>
      </c>
      <c r="H259" s="2">
        <f t="shared" si="1"/>
        <v>0.69000000000232831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143832.88</v>
      </c>
      <c r="D260" s="1">
        <f>'PR-RAS'!E264</f>
        <v>151856.35999999999</v>
      </c>
      <c r="E260" s="1">
        <v>0</v>
      </c>
      <c r="F260" s="1">
        <v>0</v>
      </c>
      <c r="G260" s="2">
        <f t="shared" si="0"/>
        <v>115914.3104</v>
      </c>
      <c r="H260" s="2">
        <f t="shared" si="1"/>
        <v>0.47999999998137355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143832.88</v>
      </c>
      <c r="D261" s="1">
        <f>'PR-RAS'!E265</f>
        <v>151856.35999999999</v>
      </c>
      <c r="E261" s="1">
        <v>0</v>
      </c>
      <c r="F261" s="1">
        <v>0</v>
      </c>
      <c r="G261" s="2">
        <f t="shared" si="0"/>
        <v>116361.856</v>
      </c>
      <c r="H261" s="2">
        <f t="shared" si="1"/>
        <v>0.47999999998137355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14534.24</v>
      </c>
      <c r="D264" s="1">
        <f>'PR-RAS'!E268</f>
        <v>16367.32</v>
      </c>
      <c r="E264" s="1">
        <v>0</v>
      </c>
      <c r="F264" s="1">
        <v>0</v>
      </c>
      <c r="G264" s="2">
        <f t="shared" si="0"/>
        <v>12431.71544</v>
      </c>
      <c r="H264" s="2">
        <f t="shared" si="1"/>
        <v>0.55999999999949068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14534.24</v>
      </c>
      <c r="D266" s="1">
        <f>'PR-RAS'!E270</f>
        <v>16367.32</v>
      </c>
      <c r="E266" s="1">
        <v>0</v>
      </c>
      <c r="F266" s="1">
        <v>0</v>
      </c>
      <c r="G266" s="2">
        <f t="shared" si="8"/>
        <v>12526.253199999999</v>
      </c>
      <c r="H266" s="2">
        <f t="shared" si="9"/>
        <v>0.55999999999949068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7822</v>
      </c>
      <c r="D269" s="1">
        <f>'PR-RAS'!E273</f>
        <v>0</v>
      </c>
      <c r="E269" s="1">
        <v>0</v>
      </c>
      <c r="F269" s="1">
        <v>0</v>
      </c>
      <c r="G269" s="2">
        <f t="shared" si="8"/>
        <v>2096.2960000000003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7822</v>
      </c>
      <c r="D270" s="1">
        <f>'PR-RAS'!E274</f>
        <v>0</v>
      </c>
      <c r="E270" s="1">
        <v>0</v>
      </c>
      <c r="F270" s="1">
        <v>0</v>
      </c>
      <c r="G270" s="2">
        <f t="shared" si="8"/>
        <v>2104.1179999999999</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74355.22</v>
      </c>
      <c r="D275" s="1">
        <f>'PR-RAS'!E279</f>
        <v>37627.97</v>
      </c>
      <c r="E275" s="1">
        <v>0</v>
      </c>
      <c r="F275" s="1">
        <v>0</v>
      </c>
      <c r="G275" s="2">
        <f t="shared" si="8"/>
        <v>40993.457840000003</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74355.22</v>
      </c>
      <c r="D276" s="1">
        <f>'PR-RAS'!E280</f>
        <v>37627.97</v>
      </c>
      <c r="E276" s="1">
        <v>0</v>
      </c>
      <c r="F276" s="1">
        <v>0</v>
      </c>
      <c r="G276" s="2">
        <f t="shared" si="8"/>
        <v>41143.069000000003</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1304144.97</v>
      </c>
      <c r="D285" s="1">
        <f>'PR-RAS'!E289</f>
        <v>1577746.0799999998</v>
      </c>
      <c r="E285" s="1">
        <v>0</v>
      </c>
      <c r="F285" s="1">
        <v>0</v>
      </c>
      <c r="G285" s="2">
        <f t="shared" si="8"/>
        <v>1266536.9449199999</v>
      </c>
      <c r="H285" s="2">
        <f t="shared" si="9"/>
        <v>0.10999999986961484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141873.58999999985</v>
      </c>
      <c r="D286" s="1">
        <f>'PR-RAS'!E290</f>
        <v>603550.10000000033</v>
      </c>
      <c r="E286" s="1">
        <v>0</v>
      </c>
      <c r="F286" s="1">
        <v>0</v>
      </c>
      <c r="G286" s="2">
        <f t="shared" si="8"/>
        <v>384457.53015000012</v>
      </c>
      <c r="H286" s="2">
        <f t="shared" si="9"/>
        <v>0.51000000047497451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125762.25</v>
      </c>
      <c r="D288" s="1">
        <f>'PR-RAS'!E292</f>
        <v>0</v>
      </c>
      <c r="E288" s="1">
        <v>0</v>
      </c>
      <c r="F288" s="1">
        <v>0</v>
      </c>
      <c r="G288" s="2">
        <f t="shared" si="8"/>
        <v>36093.765749999999</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121039.67</v>
      </c>
      <c r="E289" s="1">
        <v>0</v>
      </c>
      <c r="F289" s="1">
        <v>0</v>
      </c>
      <c r="G289" s="2">
        <f t="shared" si="8"/>
        <v>69718.849919999993</v>
      </c>
      <c r="H289" s="2">
        <f t="shared" si="9"/>
        <v>0.33000000000174623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2259.25</v>
      </c>
      <c r="D290" s="1">
        <f>'PR-RAS'!E294</f>
        <v>2573.88</v>
      </c>
      <c r="E290" s="1">
        <v>0</v>
      </c>
      <c r="F290" s="1">
        <v>0</v>
      </c>
      <c r="G290" s="2">
        <f t="shared" si="8"/>
        <v>2140.6258899999998</v>
      </c>
      <c r="H290" s="2">
        <f t="shared" si="9"/>
        <v>0.36999999999989086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6594.42</v>
      </c>
      <c r="D293" s="1">
        <f>'PR-RAS'!E298</f>
        <v>3929.6</v>
      </c>
      <c r="E293" s="1">
        <v>0</v>
      </c>
      <c r="F293" s="1">
        <v>0</v>
      </c>
      <c r="G293" s="2">
        <f t="shared" si="8"/>
        <v>4220.4570399999993</v>
      </c>
      <c r="H293" s="2">
        <f t="shared" si="9"/>
        <v>0.82000000000016371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6594.42</v>
      </c>
      <c r="D306" s="1">
        <f>'PR-RAS'!E311</f>
        <v>3929.6</v>
      </c>
      <c r="E306" s="1">
        <v>0</v>
      </c>
      <c r="F306" s="1">
        <v>0</v>
      </c>
      <c r="G306" s="2">
        <f t="shared" si="8"/>
        <v>4408.3540999999996</v>
      </c>
      <c r="H306" s="2">
        <f t="shared" si="9"/>
        <v>0.82000000000016371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6594.42</v>
      </c>
      <c r="D307" s="1">
        <f>'PR-RAS'!E312</f>
        <v>3929.6</v>
      </c>
      <c r="E307" s="1">
        <v>0</v>
      </c>
      <c r="F307" s="1">
        <v>0</v>
      </c>
      <c r="G307" s="2">
        <f t="shared" si="8"/>
        <v>4422.8077199999998</v>
      </c>
      <c r="H307" s="2">
        <f t="shared" si="9"/>
        <v>0.82000000000016371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6594.42</v>
      </c>
      <c r="D308" s="1">
        <f>'PR-RAS'!E313</f>
        <v>3929.6</v>
      </c>
      <c r="E308" s="1">
        <v>0</v>
      </c>
      <c r="F308" s="1">
        <v>0</v>
      </c>
      <c r="G308" s="2">
        <f t="shared" si="8"/>
        <v>4437.26134</v>
      </c>
      <c r="H308" s="2">
        <f t="shared" si="9"/>
        <v>0.82000000000016371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398909.83</v>
      </c>
      <c r="D345" s="1">
        <f>'PR-RAS'!E350</f>
        <v>436947.61</v>
      </c>
      <c r="E345" s="1">
        <v>0</v>
      </c>
      <c r="F345" s="1">
        <v>0</v>
      </c>
      <c r="G345" s="2">
        <f t="shared" si="8"/>
        <v>437844.93719999999</v>
      </c>
      <c r="H345" s="2">
        <f t="shared" si="9"/>
        <v>0.55999999999767169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6000</v>
      </c>
      <c r="D346" s="1">
        <f>'PR-RAS'!E351</f>
        <v>24424.959999999999</v>
      </c>
      <c r="E346" s="1">
        <v>0</v>
      </c>
      <c r="F346" s="1">
        <v>0</v>
      </c>
      <c r="G346" s="2">
        <f t="shared" si="8"/>
        <v>18923.222399999999</v>
      </c>
      <c r="H346" s="2">
        <f t="shared" si="9"/>
        <v>4.0000000000873115E-2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6000</v>
      </c>
      <c r="D347" s="1">
        <f>'PR-RAS'!E352</f>
        <v>24424.959999999999</v>
      </c>
      <c r="E347" s="1">
        <v>0</v>
      </c>
      <c r="F347" s="1">
        <v>0</v>
      </c>
      <c r="G347" s="2">
        <f t="shared" si="8"/>
        <v>18978.072319999999</v>
      </c>
      <c r="H347" s="2">
        <f t="shared" si="9"/>
        <v>4.0000000000873115E-2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6000</v>
      </c>
      <c r="D348" s="1">
        <f>'PR-RAS'!E353</f>
        <v>24424.959999999999</v>
      </c>
      <c r="E348" s="1">
        <v>0</v>
      </c>
      <c r="F348" s="1">
        <v>0</v>
      </c>
      <c r="G348" s="2">
        <f t="shared" si="8"/>
        <v>19032.922239999996</v>
      </c>
      <c r="H348" s="2">
        <f t="shared" si="9"/>
        <v>4.0000000000873115E-2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379099.3</v>
      </c>
      <c r="D358" s="1">
        <f>'PR-RAS'!E363</f>
        <v>232021.40000000002</v>
      </c>
      <c r="E358" s="1">
        <v>0</v>
      </c>
      <c r="F358" s="1">
        <v>0</v>
      </c>
      <c r="G358" s="2">
        <f t="shared" si="8"/>
        <v>301001.72970000003</v>
      </c>
      <c r="H358" s="2">
        <f t="shared" si="9"/>
        <v>0.70000000001164153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287718.76</v>
      </c>
      <c r="D359" s="1">
        <f>'PR-RAS'!E364</f>
        <v>147623.89000000001</v>
      </c>
      <c r="E359" s="1">
        <v>0</v>
      </c>
      <c r="F359" s="1">
        <v>0</v>
      </c>
      <c r="G359" s="2">
        <f t="shared" si="8"/>
        <v>208702.02132</v>
      </c>
      <c r="H359" s="2">
        <f t="shared" si="9"/>
        <v>0.34999999997671694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287718.76</v>
      </c>
      <c r="D363" s="1">
        <f>'PR-RAS'!E368</f>
        <v>147623.89000000001</v>
      </c>
      <c r="E363" s="1">
        <v>0</v>
      </c>
      <c r="F363" s="1">
        <v>0</v>
      </c>
      <c r="G363" s="2">
        <f t="shared" si="8"/>
        <v>211033.88748</v>
      </c>
      <c r="H363" s="2">
        <f t="shared" si="9"/>
        <v>0.34999999997671694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70490.3</v>
      </c>
      <c r="D364" s="1">
        <f>'PR-RAS'!E369</f>
        <v>65278.759999999995</v>
      </c>
      <c r="E364" s="1">
        <v>0</v>
      </c>
      <c r="F364" s="1">
        <v>0</v>
      </c>
      <c r="G364" s="2">
        <f t="shared" si="8"/>
        <v>72980.358659999998</v>
      </c>
      <c r="H364" s="2">
        <f t="shared" si="9"/>
        <v>0.54000000000814907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4891.07</v>
      </c>
      <c r="D365" s="1">
        <f>'PR-RAS'!E370</f>
        <v>1303.68</v>
      </c>
      <c r="E365" s="1">
        <v>0</v>
      </c>
      <c r="F365" s="1">
        <v>0</v>
      </c>
      <c r="G365" s="2">
        <f t="shared" si="8"/>
        <v>2729.4285199999999</v>
      </c>
      <c r="H365" s="2">
        <f t="shared" si="9"/>
        <v>0.3899999999996453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527.04999999999995</v>
      </c>
      <c r="E366" s="1">
        <v>0</v>
      </c>
      <c r="F366" s="1">
        <v>0</v>
      </c>
      <c r="G366" s="2">
        <f t="shared" si="8"/>
        <v>384.74649999999997</v>
      </c>
      <c r="H366" s="2">
        <f t="shared" si="9"/>
        <v>4.9999999999954525E-2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23039.77</v>
      </c>
      <c r="D367" s="1">
        <f>'PR-RAS'!E372</f>
        <v>12355.65</v>
      </c>
      <c r="E367" s="1">
        <v>0</v>
      </c>
      <c r="F367" s="1">
        <v>0</v>
      </c>
      <c r="G367" s="2">
        <f t="shared" si="8"/>
        <v>17476.891619999999</v>
      </c>
      <c r="H367" s="2">
        <f t="shared" si="9"/>
        <v>0.57999999999992724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2109.5</v>
      </c>
      <c r="D370" s="1">
        <f>'PR-RAS'!E375</f>
        <v>0</v>
      </c>
      <c r="E370" s="1">
        <v>0</v>
      </c>
      <c r="F370" s="1">
        <v>0</v>
      </c>
      <c r="G370" s="2">
        <f t="shared" si="8"/>
        <v>778.40549999999996</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40449.96</v>
      </c>
      <c r="D371" s="1">
        <f>'PR-RAS'!E376</f>
        <v>51092.38</v>
      </c>
      <c r="E371" s="1">
        <v>0</v>
      </c>
      <c r="F371" s="1">
        <v>0</v>
      </c>
      <c r="G371" s="2">
        <f t="shared" si="8"/>
        <v>52774.846400000002</v>
      </c>
      <c r="H371" s="2">
        <f t="shared" si="9"/>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3097.5</v>
      </c>
      <c r="D378" s="1">
        <f>'PR-RAS'!E383</f>
        <v>0</v>
      </c>
      <c r="E378" s="1">
        <v>0</v>
      </c>
      <c r="F378" s="1">
        <v>0</v>
      </c>
      <c r="G378" s="2">
        <f t="shared" si="8"/>
        <v>1167.7574999999999</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3097.5</v>
      </c>
      <c r="D379" s="1">
        <f>'PR-RAS'!E384</f>
        <v>0</v>
      </c>
      <c r="E379" s="1">
        <v>0</v>
      </c>
      <c r="F379" s="1">
        <v>0</v>
      </c>
      <c r="G379" s="2">
        <f t="shared" si="8"/>
        <v>1170.855</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17792.739999999998</v>
      </c>
      <c r="D386" s="1">
        <f>'PR-RAS'!E391</f>
        <v>19118.75</v>
      </c>
      <c r="E386" s="1">
        <v>0</v>
      </c>
      <c r="F386" s="1">
        <v>0</v>
      </c>
      <c r="G386" s="2">
        <f t="shared" si="8"/>
        <v>21571.642400000001</v>
      </c>
      <c r="H386" s="2">
        <f t="shared" si="9"/>
        <v>0.51000000000203727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5292.74</v>
      </c>
      <c r="D388" s="1">
        <f>'PR-RAS'!E393</f>
        <v>1218.75</v>
      </c>
      <c r="E388" s="1">
        <v>0</v>
      </c>
      <c r="F388" s="1">
        <v>0</v>
      </c>
      <c r="G388" s="2">
        <f t="shared" si="8"/>
        <v>2991.6028799999999</v>
      </c>
      <c r="H388" s="2">
        <f t="shared" si="9"/>
        <v>0.51000000000021828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12500</v>
      </c>
      <c r="D389" s="1">
        <f>'PR-RAS'!E394</f>
        <v>17900</v>
      </c>
      <c r="E389" s="1">
        <v>0</v>
      </c>
      <c r="F389" s="1">
        <v>0</v>
      </c>
      <c r="G389" s="2">
        <f t="shared" si="8"/>
        <v>18740.400000000001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13810.53</v>
      </c>
      <c r="D397" s="1">
        <f>'PR-RAS'!E402</f>
        <v>180501.25</v>
      </c>
      <c r="E397" s="1">
        <v>0</v>
      </c>
      <c r="F397" s="1">
        <v>0</v>
      </c>
      <c r="G397" s="2">
        <f t="shared" si="8"/>
        <v>148425.95988000001</v>
      </c>
      <c r="H397" s="2">
        <f t="shared" si="9"/>
        <v>0.71999999999934516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13810.53</v>
      </c>
      <c r="D398" s="1">
        <f>'PR-RAS'!E403</f>
        <v>180501.25</v>
      </c>
      <c r="E398" s="1">
        <v>0</v>
      </c>
      <c r="F398" s="1">
        <v>0</v>
      </c>
      <c r="G398" s="2">
        <f t="shared" si="8"/>
        <v>148800.77291000003</v>
      </c>
      <c r="H398" s="2">
        <f t="shared" si="9"/>
        <v>0.71999999999934516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392315.41000000003</v>
      </c>
      <c r="D403" s="1">
        <f>'PR-RAS'!E408</f>
        <v>433018.01</v>
      </c>
      <c r="E403" s="1">
        <v>0</v>
      </c>
      <c r="F403" s="1">
        <v>0</v>
      </c>
      <c r="G403" s="2">
        <f t="shared" si="8"/>
        <v>505857.27486000012</v>
      </c>
      <c r="H403" s="2">
        <f t="shared" si="9"/>
        <v>0.42000000004190952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1452612.9799999997</v>
      </c>
      <c r="D407" s="1">
        <f>'PR-RAS'!E412</f>
        <v>2185225.7800000003</v>
      </c>
      <c r="E407" s="1">
        <v>0</v>
      </c>
      <c r="F407" s="1">
        <v>0</v>
      </c>
      <c r="G407" s="2">
        <f t="shared" si="8"/>
        <v>2364164.2032400002</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1703054.8</v>
      </c>
      <c r="D408" s="1">
        <f>'PR-RAS'!E413</f>
        <v>2014693.69</v>
      </c>
      <c r="E408" s="1">
        <v>0</v>
      </c>
      <c r="F408" s="1">
        <v>0</v>
      </c>
      <c r="G408" s="2">
        <f t="shared" si="8"/>
        <v>2333103.9672599998</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170532.09000000032</v>
      </c>
      <c r="E409" s="1">
        <v>0</v>
      </c>
      <c r="F409" s="1">
        <v>0</v>
      </c>
      <c r="G409" s="2">
        <f t="shared" si="8"/>
        <v>139154.18544000026</v>
      </c>
      <c r="H409" s="2">
        <f t="shared" si="9"/>
        <v>9.0000000316649675E-2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250441.8200000003</v>
      </c>
      <c r="D410" s="1">
        <f>'PR-RAS'!E415</f>
        <v>0</v>
      </c>
      <c r="E410" s="1">
        <v>0</v>
      </c>
      <c r="F410" s="1">
        <v>0</v>
      </c>
      <c r="G410" s="2">
        <f t="shared" si="8"/>
        <v>102430.70438000011</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125762.25</v>
      </c>
      <c r="D411" s="1">
        <f>'PR-RAS'!E416</f>
        <v>0</v>
      </c>
      <c r="E411" s="1">
        <v>0</v>
      </c>
      <c r="F411" s="1">
        <v>0</v>
      </c>
      <c r="G411" s="2">
        <f t="shared" si="8"/>
        <v>51562.522499999999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121039.67</v>
      </c>
      <c r="E412" s="1">
        <v>0</v>
      </c>
      <c r="F412" s="1">
        <v>0</v>
      </c>
      <c r="G412" s="2">
        <f t="shared" si="8"/>
        <v>99494.608739999996</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2259.25</v>
      </c>
      <c r="D413" s="1">
        <f>'PR-RAS'!E418</f>
        <v>2573.88</v>
      </c>
      <c r="E413" s="1">
        <v>0</v>
      </c>
      <c r="F413" s="1">
        <v>0</v>
      </c>
      <c r="G413" s="2">
        <f t="shared" si="8"/>
        <v>3051.6881199999998</v>
      </c>
      <c r="H413" s="2">
        <f t="shared" si="9"/>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1452612.9799999997</v>
      </c>
      <c r="D633" s="1">
        <f>'PR-RAS'!E639</f>
        <v>2185225.7800000003</v>
      </c>
      <c r="E633" s="1">
        <v>0</v>
      </c>
      <c r="F633" s="1">
        <v>0</v>
      </c>
      <c r="G633" s="2">
        <f t="shared" si="10"/>
        <v>3680176.7892800001</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1703054.8</v>
      </c>
      <c r="D634" s="1">
        <f>'PR-RAS'!E640</f>
        <v>2014693.69</v>
      </c>
      <c r="E634" s="1">
        <v>0</v>
      </c>
      <c r="F634" s="1">
        <v>0</v>
      </c>
      <c r="G634" s="2">
        <f t="shared" si="10"/>
        <v>3628635.8999399999</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170532.09000000032</v>
      </c>
      <c r="E635" s="1">
        <v>0</v>
      </c>
      <c r="F635" s="1">
        <v>0</v>
      </c>
      <c r="G635" s="2">
        <f t="shared" si="10"/>
        <v>216234.69012000039</v>
      </c>
      <c r="H635" s="2">
        <f t="shared" si="11"/>
        <v>9.0000000316649675E-2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250441.8200000003</v>
      </c>
      <c r="D636" s="1">
        <f>'PR-RAS'!E642</f>
        <v>0</v>
      </c>
      <c r="E636" s="1">
        <v>0</v>
      </c>
      <c r="F636" s="1">
        <v>0</v>
      </c>
      <c r="G636" s="2">
        <f t="shared" si="10"/>
        <v>159030.5557000002</v>
      </c>
      <c r="H636" s="2">
        <f t="shared" si="11"/>
        <v>0.17999999970197678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125762.25</v>
      </c>
      <c r="D637" s="1">
        <f>'PR-RAS'!E643</f>
        <v>0</v>
      </c>
      <c r="E637" s="1">
        <v>0</v>
      </c>
      <c r="F637" s="1">
        <v>0</v>
      </c>
      <c r="G637" s="2">
        <f t="shared" si="10"/>
        <v>79984.790999999997</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121039.67</v>
      </c>
      <c r="E638" s="1">
        <v>0</v>
      </c>
      <c r="F638" s="1">
        <v>0</v>
      </c>
      <c r="G638" s="2">
        <f t="shared" si="10"/>
        <v>154204.53958000001</v>
      </c>
      <c r="H638" s="2">
        <f t="shared" si="11"/>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49492.420000000318</v>
      </c>
      <c r="E639" s="1">
        <v>0</v>
      </c>
      <c r="F639" s="1">
        <v>0</v>
      </c>
      <c r="G639" s="2">
        <f t="shared" si="10"/>
        <v>63152.327920000411</v>
      </c>
      <c r="H639" s="2">
        <f t="shared" si="11"/>
        <v>0.42000000031839591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124679.5700000003</v>
      </c>
      <c r="D640" s="1">
        <f>'PR-RAS'!E646</f>
        <v>0</v>
      </c>
      <c r="E640" s="1">
        <v>0</v>
      </c>
      <c r="F640" s="1">
        <v>0</v>
      </c>
      <c r="G640" s="2">
        <f t="shared" si="10"/>
        <v>79670.24523000019</v>
      </c>
      <c r="H640" s="2">
        <f t="shared" si="11"/>
        <v>0.42999999970197678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339117.24</v>
      </c>
      <c r="D642" s="1">
        <f>'PR-RAS'!E649</f>
        <v>79944.039999999994</v>
      </c>
      <c r="E642" s="1">
        <v>0</v>
      </c>
      <c r="F642" s="1">
        <v>0</v>
      </c>
      <c r="G642" s="2">
        <f t="shared" si="10"/>
        <v>319862.41011999996</v>
      </c>
      <c r="H642" s="2">
        <f t="shared" si="11"/>
        <v>0.27999999998428393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1775098.67</v>
      </c>
      <c r="D643" s="1">
        <f>'PR-RAS'!E650</f>
        <v>2619245.33</v>
      </c>
      <c r="E643" s="1">
        <v>0</v>
      </c>
      <c r="F643" s="1">
        <v>0</v>
      </c>
      <c r="G643" s="2">
        <f t="shared" si="10"/>
        <v>4502724.3498600004</v>
      </c>
      <c r="H643" s="2">
        <f t="shared" si="11"/>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2034271.87</v>
      </c>
      <c r="D644" s="1">
        <f>'PR-RAS'!E651</f>
        <v>2480533.52</v>
      </c>
      <c r="E644" s="1">
        <v>0</v>
      </c>
      <c r="F644" s="1">
        <v>0</v>
      </c>
      <c r="G644" s="2">
        <f t="shared" si="10"/>
        <v>4498002.9191300003</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79944.040000000037</v>
      </c>
      <c r="D645" s="1">
        <f>'PR-RAS'!E652</f>
        <v>218655.85000000009</v>
      </c>
      <c r="E645" s="1">
        <v>0</v>
      </c>
      <c r="F645" s="1">
        <v>0</v>
      </c>
      <c r="G645" s="2">
        <f t="shared" si="10"/>
        <v>333112.69656000013</v>
      </c>
      <c r="H645" s="2">
        <f t="shared" si="11"/>
        <v>0.18999999994412065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9</v>
      </c>
      <c r="E646" s="1">
        <v>0</v>
      </c>
      <c r="F646" s="1">
        <v>0</v>
      </c>
      <c r="G646" s="2">
        <f t="shared" si="10"/>
        <v>18.060000000000002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17</v>
      </c>
      <c r="D647" s="1">
        <f>'PR-RAS'!E654</f>
        <v>17</v>
      </c>
      <c r="E647" s="1">
        <v>0</v>
      </c>
      <c r="F647" s="1">
        <v>0</v>
      </c>
      <c r="G647" s="2">
        <f t="shared" si="10"/>
        <v>32.945999999999998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17</v>
      </c>
      <c r="E649" s="1">
        <v>0</v>
      </c>
      <c r="F649" s="1">
        <v>0</v>
      </c>
      <c r="G649" s="2">
        <f t="shared" si="10"/>
        <v>33.048000000000002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275034.59999999998</v>
      </c>
      <c r="D654" s="1">
        <f>'PR-RAS'!E661</f>
        <v>471550.25</v>
      </c>
      <c r="E654" s="1">
        <v>0</v>
      </c>
      <c r="F654" s="1">
        <v>0</v>
      </c>
      <c r="G654" s="2">
        <f t="shared" si="10"/>
        <v>795442.22030000004</v>
      </c>
      <c r="H654" s="2">
        <f t="shared" si="11"/>
        <v>0.65000000002328306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2950.51</v>
      </c>
      <c r="D655" s="1">
        <f>'PR-RAS'!E662</f>
        <v>0</v>
      </c>
      <c r="E655" s="1">
        <v>0</v>
      </c>
      <c r="F655" s="1">
        <v>0</v>
      </c>
      <c r="G655" s="2">
        <f t="shared" si="10"/>
        <v>1929.6335400000003</v>
      </c>
      <c r="H655" s="2">
        <f t="shared" si="11"/>
        <v>0.48999999999978172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24456.65</v>
      </c>
      <c r="D657" s="1">
        <f>'PR-RAS'!E664</f>
        <v>6418.1</v>
      </c>
      <c r="E657" s="1">
        <v>0</v>
      </c>
      <c r="F657" s="1">
        <v>0</v>
      </c>
      <c r="G657" s="2">
        <f t="shared" si="10"/>
        <v>24464.109600000003</v>
      </c>
      <c r="H657" s="2">
        <f t="shared" si="11"/>
        <v>0.44999999999890861</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10500</v>
      </c>
      <c r="D658" s="1">
        <f>'PR-RAS'!E665</f>
        <v>102376.42</v>
      </c>
      <c r="E658" s="1">
        <v>0</v>
      </c>
      <c r="F658" s="1">
        <v>0</v>
      </c>
      <c r="G658" s="2">
        <f t="shared" si="10"/>
        <v>141421.11588</v>
      </c>
      <c r="H658" s="2">
        <f t="shared" si="11"/>
        <v>0.41999999999825377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522.85</v>
      </c>
      <c r="D665" s="1">
        <f>'PR-RAS'!E672</f>
        <v>1750.54</v>
      </c>
      <c r="E665" s="1">
        <v>0</v>
      </c>
      <c r="F665" s="1">
        <v>0</v>
      </c>
      <c r="G665" s="2">
        <f t="shared" si="10"/>
        <v>2671.8895200000002</v>
      </c>
      <c r="H665" s="2">
        <f t="shared" si="11"/>
        <v>0.61000000000001364</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2360.06</v>
      </c>
      <c r="D668" s="1">
        <f>'PR-RAS'!E675</f>
        <v>2802.6</v>
      </c>
      <c r="E668" s="1">
        <v>0</v>
      </c>
      <c r="F668" s="1">
        <v>0</v>
      </c>
      <c r="G668" s="2">
        <f t="shared" si="10"/>
        <v>5312.8284200000007</v>
      </c>
      <c r="H668" s="2">
        <f t="shared" si="11"/>
        <v>0.46000000000003638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19360</v>
      </c>
      <c r="E691" s="1">
        <v>0</v>
      </c>
      <c r="F691" s="1">
        <v>0</v>
      </c>
      <c r="G691" s="2">
        <f t="shared" si="10"/>
        <v>26716.799999999999</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116575.05</v>
      </c>
      <c r="D703" s="1">
        <f>'PR-RAS'!E710</f>
        <v>142373.82</v>
      </c>
      <c r="E703" s="1">
        <v>0</v>
      </c>
      <c r="F703" s="1">
        <v>0</v>
      </c>
      <c r="G703" s="2">
        <f t="shared" si="10"/>
        <v>281728.52837999997</v>
      </c>
      <c r="H703" s="2">
        <f t="shared" si="11"/>
        <v>0.22999999999592546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8581.4500000000007</v>
      </c>
      <c r="D711" s="1">
        <f>'PR-RAS'!E718</f>
        <v>12168.8</v>
      </c>
      <c r="E711" s="1">
        <v>0</v>
      </c>
      <c r="F711" s="1">
        <v>0</v>
      </c>
      <c r="G711" s="2">
        <f t="shared" si="10"/>
        <v>23372.5255</v>
      </c>
      <c r="H711" s="2">
        <f t="shared" si="11"/>
        <v>0.65000000000145519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425.39</v>
      </c>
      <c r="D713" s="1">
        <f>'PR-RAS'!E720</f>
        <v>577.85</v>
      </c>
      <c r="E713" s="1">
        <v>0</v>
      </c>
      <c r="F713" s="1">
        <v>0</v>
      </c>
      <c r="G713" s="2">
        <f t="shared" si="10"/>
        <v>1125.7360800000001</v>
      </c>
      <c r="H713" s="2">
        <f t="shared" si="11"/>
        <v>0.53999999999996362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11471.48</v>
      </c>
      <c r="D715" s="1">
        <f>'PR-RAS'!E722</f>
        <v>11950.93</v>
      </c>
      <c r="E715" s="1">
        <v>0</v>
      </c>
      <c r="F715" s="1">
        <v>0</v>
      </c>
      <c r="G715" s="2">
        <f t="shared" si="10"/>
        <v>25256.564759999997</v>
      </c>
      <c r="H715" s="2">
        <f t="shared" si="11"/>
        <v>0.5499999999992724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177</v>
      </c>
      <c r="D716" s="1">
        <f>'PR-RAS'!E723</f>
        <v>0</v>
      </c>
      <c r="E716" s="1">
        <v>0</v>
      </c>
      <c r="F716" s="1">
        <v>0</v>
      </c>
      <c r="G716" s="2">
        <f t="shared" si="10"/>
        <v>126.55499999999999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24985.34</v>
      </c>
      <c r="D718" s="1">
        <f>'PR-RAS'!E725</f>
        <v>32062.66</v>
      </c>
      <c r="E718" s="1">
        <v>0</v>
      </c>
      <c r="F718" s="1">
        <v>0</v>
      </c>
      <c r="G718" s="2">
        <f t="shared" si="10"/>
        <v>63892.343220000002</v>
      </c>
      <c r="H718" s="2">
        <f t="shared" si="11"/>
        <v>0.68000000000029104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19.12</v>
      </c>
      <c r="D719" s="1">
        <f>'PR-RAS'!E726</f>
        <v>0</v>
      </c>
      <c r="E719" s="1">
        <v>0</v>
      </c>
      <c r="F719" s="1">
        <v>0</v>
      </c>
      <c r="G719" s="2">
        <f t="shared" si="10"/>
        <v>13.728160000000001</v>
      </c>
      <c r="H719" s="2">
        <f t="shared" si="11"/>
        <v>0.12000000000000099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6837.64</v>
      </c>
      <c r="D752" s="1">
        <f>'PR-RAS'!E759</f>
        <v>8011.3</v>
      </c>
      <c r="E752" s="1">
        <v>0</v>
      </c>
      <c r="F752" s="1">
        <v>0</v>
      </c>
      <c r="G752" s="2">
        <f t="shared" si="10"/>
        <v>17168.040240000002</v>
      </c>
      <c r="H752" s="2">
        <f t="shared" si="11"/>
        <v>0.65999999999985448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13696.96</v>
      </c>
      <c r="D753" s="1">
        <f>'PR-RAS'!E760</f>
        <v>16469.18</v>
      </c>
      <c r="E753" s="1">
        <v>0</v>
      </c>
      <c r="F753" s="1">
        <v>0</v>
      </c>
      <c r="G753" s="2">
        <f t="shared" si="10"/>
        <v>35069.76064</v>
      </c>
      <c r="H753" s="2">
        <f t="shared" si="11"/>
        <v>0.22000000000116415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2802.6</v>
      </c>
      <c r="E754" s="1">
        <v>0</v>
      </c>
      <c r="F754" s="1">
        <v>0</v>
      </c>
      <c r="G754" s="2">
        <f t="shared" si="10"/>
        <v>4220.7155999999995</v>
      </c>
      <c r="H754" s="2">
        <f t="shared" si="11"/>
        <v>0.40000000000009095</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2714.76</v>
      </c>
      <c r="D757" s="1">
        <f>'PR-RAS'!E764</f>
        <v>5834.98</v>
      </c>
      <c r="E757" s="1">
        <v>0</v>
      </c>
      <c r="F757" s="1">
        <v>0</v>
      </c>
      <c r="G757" s="2">
        <f t="shared" si="10"/>
        <v>10874.848319999999</v>
      </c>
      <c r="H757" s="2">
        <f t="shared" si="11"/>
        <v>0.26000000000021828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16152.49</v>
      </c>
      <c r="D762" s="1">
        <f>'PR-RAS'!E769</f>
        <v>24547.9</v>
      </c>
      <c r="E762" s="1">
        <v>0</v>
      </c>
      <c r="F762" s="1">
        <v>0</v>
      </c>
      <c r="G762" s="2">
        <f t="shared" si="10"/>
        <v>49653.948690000005</v>
      </c>
      <c r="H762" s="2">
        <f t="shared" si="11"/>
        <v>0.58999999999832653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24646.66</v>
      </c>
      <c r="D812" s="1">
        <f>'PR-RAS'!E819</f>
        <v>21003.47</v>
      </c>
      <c r="E812" s="1">
        <v>0</v>
      </c>
      <c r="F812" s="1">
        <v>0</v>
      </c>
      <c r="G812" s="2">
        <f t="shared" si="18"/>
        <v>54056.06960000001</v>
      </c>
      <c r="H812" s="2">
        <f t="shared" si="19"/>
        <v>0.81000000000130967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27188.2</v>
      </c>
      <c r="D816" s="1">
        <f>'PR-RAS'!E823</f>
        <v>53565.34</v>
      </c>
      <c r="E816" s="1">
        <v>0</v>
      </c>
      <c r="F816" s="1">
        <v>0</v>
      </c>
      <c r="G816" s="2">
        <f t="shared" si="18"/>
        <v>109469.8872</v>
      </c>
      <c r="H816" s="2">
        <f t="shared" si="19"/>
        <v>0.53999999999723514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3633.74</v>
      </c>
      <c r="D817" s="1">
        <f>'PR-RAS'!E824</f>
        <v>3796.92</v>
      </c>
      <c r="E817" s="1">
        <v>0</v>
      </c>
      <c r="F817" s="1">
        <v>0</v>
      </c>
      <c r="G817" s="2">
        <f t="shared" si="18"/>
        <v>9161.7052800000001</v>
      </c>
      <c r="H817" s="2">
        <f t="shared" si="19"/>
        <v>0.34000000000014552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920.45</v>
      </c>
      <c r="E821" s="1">
        <v>0</v>
      </c>
      <c r="F821" s="1">
        <v>0</v>
      </c>
      <c r="G821" s="2">
        <f t="shared" si="18"/>
        <v>1509.538</v>
      </c>
      <c r="H821" s="2">
        <f t="shared" si="19"/>
        <v>0.45000000000004547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74355.22</v>
      </c>
      <c r="D823" s="1">
        <f>'PR-RAS'!E830</f>
        <v>37627.97</v>
      </c>
      <c r="E823" s="1">
        <v>0</v>
      </c>
      <c r="F823" s="1">
        <v>0</v>
      </c>
      <c r="G823" s="2">
        <f t="shared" si="18"/>
        <v>122980.37351999999</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6091634.870000001</v>
      </c>
      <c r="D984" s="6">
        <f>BILANCA!E6</f>
        <v>6396748.1200000001</v>
      </c>
      <c r="E984" s="6">
        <v>0</v>
      </c>
      <c r="F984" s="6">
        <v>0</v>
      </c>
      <c r="G984" s="7">
        <f t="shared" ref="G984:G1241" si="22">B984/1000*C984+B984/500*D984</f>
        <v>18885.131110000002</v>
      </c>
      <c r="H984" s="7">
        <f t="shared" si="19"/>
        <v>0.24999999906867743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5469242.5000000009</v>
      </c>
      <c r="D985" s="1">
        <f>BILANCA!E7</f>
        <v>5606644.2300000004</v>
      </c>
      <c r="E985" s="1">
        <v>0</v>
      </c>
      <c r="F985" s="1">
        <v>0</v>
      </c>
      <c r="G985" s="2">
        <f t="shared" si="22"/>
        <v>33365.061920000007</v>
      </c>
      <c r="H985" s="2">
        <f t="shared" si="19"/>
        <v>0.72999999951571226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213870.28</v>
      </c>
      <c r="D986" s="1">
        <f>BILANCA!E8</f>
        <v>238295.24</v>
      </c>
      <c r="E986" s="1">
        <v>0</v>
      </c>
      <c r="F986" s="1">
        <v>0</v>
      </c>
      <c r="G986" s="2">
        <f t="shared" si="22"/>
        <v>2071.3822799999998</v>
      </c>
      <c r="H986" s="2">
        <f t="shared" si="19"/>
        <v>0.51999999998952262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213870.28</v>
      </c>
      <c r="D987" s="1">
        <f>BILANCA!E9</f>
        <v>238295.24</v>
      </c>
      <c r="E987" s="1">
        <v>0</v>
      </c>
      <c r="F987" s="1">
        <v>0</v>
      </c>
      <c r="G987" s="2">
        <f t="shared" si="22"/>
        <v>2761.8430400000002</v>
      </c>
      <c r="H987" s="2">
        <f t="shared" si="19"/>
        <v>0.51999999998952262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5252364.4200000009</v>
      </c>
      <c r="D990" s="1">
        <f>BILANCA!E12</f>
        <v>5357214.9400000004</v>
      </c>
      <c r="E990" s="1">
        <v>0</v>
      </c>
      <c r="F990" s="1">
        <v>0</v>
      </c>
      <c r="G990" s="2">
        <f t="shared" si="22"/>
        <v>111767.5601</v>
      </c>
      <c r="H990" s="2">
        <f t="shared" si="19"/>
        <v>0.48000000044703484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4560865.74</v>
      </c>
      <c r="D991" s="1">
        <f>BILANCA!E13</f>
        <v>4670592.63</v>
      </c>
      <c r="E991" s="1">
        <v>0</v>
      </c>
      <c r="F991" s="1">
        <v>0</v>
      </c>
      <c r="G991" s="2">
        <f t="shared" si="22"/>
        <v>111216.408</v>
      </c>
      <c r="H991" s="2">
        <f t="shared" si="19"/>
        <v>0.62999999988824129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3341164.22</v>
      </c>
      <c r="D993" s="1">
        <f>BILANCA!E15</f>
        <v>3469058.28</v>
      </c>
      <c r="E993" s="1">
        <v>0</v>
      </c>
      <c r="F993" s="1">
        <v>0</v>
      </c>
      <c r="G993" s="2">
        <f t="shared" si="22"/>
        <v>102792.8078</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1865896.99</v>
      </c>
      <c r="D994" s="1">
        <f>BILANCA!E16</f>
        <v>1865596.99</v>
      </c>
      <c r="E994" s="1">
        <v>0</v>
      </c>
      <c r="F994" s="1">
        <v>0</v>
      </c>
      <c r="G994" s="2">
        <f t="shared" si="22"/>
        <v>61568.000669999994</v>
      </c>
      <c r="H994" s="2">
        <f t="shared" si="19"/>
        <v>2.0000000018626451E-2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851279.17</v>
      </c>
      <c r="D995" s="1">
        <f>BILANCA!E17</f>
        <v>1010596.5</v>
      </c>
      <c r="E995" s="1">
        <v>0</v>
      </c>
      <c r="F995" s="1">
        <v>0</v>
      </c>
      <c r="G995" s="2">
        <f t="shared" si="22"/>
        <v>34469.666039999996</v>
      </c>
      <c r="H995" s="2">
        <f t="shared" si="19"/>
        <v>0.67000000004190952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1497474.64</v>
      </c>
      <c r="D996" s="1">
        <f>BILANCA!E18</f>
        <v>1674659.14</v>
      </c>
      <c r="E996" s="1">
        <v>0</v>
      </c>
      <c r="F996" s="1">
        <v>0</v>
      </c>
      <c r="G996" s="2">
        <f t="shared" si="22"/>
        <v>63008.307959999991</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261981.94999999998</v>
      </c>
      <c r="D997" s="1">
        <f>BILANCA!E19</f>
        <v>266111.18999999994</v>
      </c>
      <c r="E997" s="1">
        <v>0</v>
      </c>
      <c r="F997" s="1">
        <v>0</v>
      </c>
      <c r="G997" s="2">
        <f t="shared" si="22"/>
        <v>11118.860619999999</v>
      </c>
      <c r="H997" s="2">
        <f t="shared" si="19"/>
        <v>0.23999999996158294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118118</v>
      </c>
      <c r="D998" s="1">
        <f>BILANCA!E20</f>
        <v>130571.16</v>
      </c>
      <c r="E998" s="1">
        <v>0</v>
      </c>
      <c r="F998" s="1">
        <v>0</v>
      </c>
      <c r="G998" s="2">
        <f t="shared" si="22"/>
        <v>5688.9048000000003</v>
      </c>
      <c r="H998" s="2">
        <f t="shared" si="19"/>
        <v>0.16000000000349246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25619.22</v>
      </c>
      <c r="D999" s="1">
        <f>BILANCA!E21</f>
        <v>21091.13</v>
      </c>
      <c r="E999" s="1">
        <v>0</v>
      </c>
      <c r="F999" s="1">
        <v>0</v>
      </c>
      <c r="G999" s="2">
        <f t="shared" si="22"/>
        <v>1084.82368</v>
      </c>
      <c r="H999" s="2">
        <f t="shared" si="19"/>
        <v>0.35000000000218279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30295.119999999999</v>
      </c>
      <c r="D1000" s="1">
        <f>BILANCA!E22</f>
        <v>41906.720000000001</v>
      </c>
      <c r="E1000" s="1">
        <v>0</v>
      </c>
      <c r="F1000" s="1">
        <v>0</v>
      </c>
      <c r="G1000" s="2">
        <f t="shared" si="22"/>
        <v>1939.8455200000003</v>
      </c>
      <c r="H1000" s="2">
        <f t="shared" si="19"/>
        <v>0.39999999999781721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4033.45</v>
      </c>
      <c r="D1001" s="1">
        <f>BILANCA!E23</f>
        <v>4033.45</v>
      </c>
      <c r="E1001" s="1">
        <v>0</v>
      </c>
      <c r="F1001" s="1">
        <v>0</v>
      </c>
      <c r="G1001" s="2">
        <f t="shared" si="22"/>
        <v>217.80629999999996</v>
      </c>
      <c r="H1001" s="2">
        <f t="shared" si="19"/>
        <v>0.8999999999996362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5697.4</v>
      </c>
      <c r="D1003" s="1">
        <f>BILANCA!E25</f>
        <v>4609.6000000000004</v>
      </c>
      <c r="E1003" s="1">
        <v>0</v>
      </c>
      <c r="F1003" s="1">
        <v>0</v>
      </c>
      <c r="G1003" s="2">
        <f t="shared" si="22"/>
        <v>298.33199999999999</v>
      </c>
      <c r="H1003" s="2">
        <f t="shared" si="19"/>
        <v>0.7999999999992724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265315.98</v>
      </c>
      <c r="D1004" s="1">
        <f>BILANCA!E26</f>
        <v>306526.55</v>
      </c>
      <c r="E1004" s="1">
        <v>0</v>
      </c>
      <c r="F1004" s="1">
        <v>0</v>
      </c>
      <c r="G1004" s="2">
        <f t="shared" si="22"/>
        <v>18445.750680000001</v>
      </c>
      <c r="H1004" s="2">
        <f t="shared" si="19"/>
        <v>0.47000000003026798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187097.22</v>
      </c>
      <c r="D1006" s="1">
        <f>BILANCA!E28</f>
        <v>242627.42</v>
      </c>
      <c r="E1006" s="1">
        <v>0</v>
      </c>
      <c r="F1006" s="1">
        <v>0</v>
      </c>
      <c r="G1006" s="2">
        <f t="shared" si="22"/>
        <v>15464.097379999999</v>
      </c>
      <c r="H1006" s="2">
        <f t="shared" si="19"/>
        <v>0.64000000001396984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73299.16</v>
      </c>
      <c r="D1007" s="1">
        <f>BILANCA!E29</f>
        <v>65777.56</v>
      </c>
      <c r="E1007" s="1">
        <v>0</v>
      </c>
      <c r="F1007" s="1">
        <v>0</v>
      </c>
      <c r="G1007" s="2">
        <f t="shared" si="22"/>
        <v>4916.5027200000004</v>
      </c>
      <c r="H1007" s="2">
        <f t="shared" si="19"/>
        <v>0.60000000000582077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74974.45</v>
      </c>
      <c r="D1008" s="1">
        <f>BILANCA!E30</f>
        <v>76611.95</v>
      </c>
      <c r="E1008" s="1">
        <v>0</v>
      </c>
      <c r="F1008" s="1">
        <v>0</v>
      </c>
      <c r="G1008" s="2">
        <f t="shared" si="22"/>
        <v>5704.9587499999998</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1675.29</v>
      </c>
      <c r="D1012" s="1">
        <f>BILANCA!E34</f>
        <v>10834.39</v>
      </c>
      <c r="E1012" s="1">
        <v>0</v>
      </c>
      <c r="F1012" s="1">
        <v>0</v>
      </c>
      <c r="G1012" s="2">
        <f t="shared" si="22"/>
        <v>676.97802999999999</v>
      </c>
      <c r="H1012" s="2">
        <f t="shared" si="19"/>
        <v>0.67999999999938154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40411.980000000003</v>
      </c>
      <c r="D1013" s="1">
        <f>BILANCA!E35</f>
        <v>37941.980000000003</v>
      </c>
      <c r="E1013" s="1">
        <v>0</v>
      </c>
      <c r="F1013" s="1">
        <v>0</v>
      </c>
      <c r="G1013" s="2">
        <f t="shared" si="22"/>
        <v>3488.8782000000001</v>
      </c>
      <c r="H1013" s="2">
        <f t="shared" si="19"/>
        <v>3.9999999993597157E-2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2440.11</v>
      </c>
      <c r="D1014" s="1">
        <f>BILANCA!E36</f>
        <v>2440.11</v>
      </c>
      <c r="E1014" s="1">
        <v>0</v>
      </c>
      <c r="F1014" s="1">
        <v>0</v>
      </c>
      <c r="G1014" s="2">
        <f t="shared" si="22"/>
        <v>226.93022999999999</v>
      </c>
      <c r="H1014" s="2">
        <f t="shared" si="19"/>
        <v>0.22000000000025466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37971.870000000003</v>
      </c>
      <c r="D1015" s="1">
        <f>BILANCA!E37</f>
        <v>37971.870000000003</v>
      </c>
      <c r="E1015" s="1">
        <v>0</v>
      </c>
      <c r="F1015" s="1">
        <v>0</v>
      </c>
      <c r="G1015" s="2">
        <f t="shared" si="22"/>
        <v>3645.2995200000005</v>
      </c>
      <c r="H1015" s="2">
        <f t="shared" si="19"/>
        <v>0.25999999999476131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2470</v>
      </c>
      <c r="E1018" s="1">
        <v>0</v>
      </c>
      <c r="F1018" s="1">
        <v>0</v>
      </c>
      <c r="G1018" s="2">
        <f t="shared" si="22"/>
        <v>172.9</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315805.59000000003</v>
      </c>
      <c r="D1023" s="1">
        <f>BILANCA!E45</f>
        <v>316791.58</v>
      </c>
      <c r="E1023" s="1">
        <v>0</v>
      </c>
      <c r="F1023" s="1">
        <v>0</v>
      </c>
      <c r="G1023" s="2">
        <f t="shared" si="22"/>
        <v>37975.550000000003</v>
      </c>
      <c r="H1023" s="2">
        <f t="shared" si="19"/>
        <v>0.82999999995809048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18426.990000000002</v>
      </c>
      <c r="D1025" s="1">
        <f>BILANCA!E47</f>
        <v>19645.740000000002</v>
      </c>
      <c r="E1025" s="1">
        <v>0</v>
      </c>
      <c r="F1025" s="1">
        <v>0</v>
      </c>
      <c r="G1025" s="2">
        <f t="shared" si="22"/>
        <v>2424.1757400000006</v>
      </c>
      <c r="H1025" s="2">
        <f t="shared" si="19"/>
        <v>0.26999999999679858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300489.39</v>
      </c>
      <c r="D1026" s="1">
        <f>BILANCA!E48</f>
        <v>318389.39</v>
      </c>
      <c r="E1026" s="1">
        <v>0</v>
      </c>
      <c r="F1026" s="1">
        <v>0</v>
      </c>
      <c r="G1026" s="2">
        <f t="shared" si="22"/>
        <v>40302.531309999998</v>
      </c>
      <c r="H1026" s="2">
        <f t="shared" si="19"/>
        <v>0.78000000002793968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3110.79</v>
      </c>
      <c r="D1028" s="1">
        <f>BILANCA!E50</f>
        <v>21243.55</v>
      </c>
      <c r="E1028" s="1">
        <v>0</v>
      </c>
      <c r="F1028" s="1">
        <v>0</v>
      </c>
      <c r="G1028" s="2">
        <f t="shared" si="22"/>
        <v>2051.9050499999998</v>
      </c>
      <c r="H1028" s="2">
        <f t="shared" si="19"/>
        <v>0.66000000000076398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38918.44</v>
      </c>
      <c r="D1032" s="1">
        <f>BILANCA!E54</f>
        <v>49758.36</v>
      </c>
      <c r="E1032" s="1">
        <v>0</v>
      </c>
      <c r="F1032" s="1">
        <v>0</v>
      </c>
      <c r="G1032" s="2">
        <f t="shared" si="22"/>
        <v>6783.3228400000007</v>
      </c>
      <c r="H1032" s="2">
        <f t="shared" si="19"/>
        <v>0.80000000000291038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38918.44</v>
      </c>
      <c r="D1033" s="1">
        <f>BILANCA!E55</f>
        <v>49758.36</v>
      </c>
      <c r="E1033" s="1">
        <v>0</v>
      </c>
      <c r="F1033" s="1">
        <v>0</v>
      </c>
      <c r="G1033" s="2">
        <f t="shared" si="22"/>
        <v>6921.7580000000007</v>
      </c>
      <c r="H1033" s="2">
        <f t="shared" si="19"/>
        <v>0.80000000000291038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8126.25</v>
      </c>
      <c r="E1034" s="1">
        <v>0</v>
      </c>
      <c r="F1034" s="1">
        <v>0</v>
      </c>
      <c r="G1034" s="2">
        <f t="shared" si="22"/>
        <v>828.87749999999994</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8126.25</v>
      </c>
      <c r="E1035" s="1">
        <v>0</v>
      </c>
      <c r="F1035" s="1">
        <v>0</v>
      </c>
      <c r="G1035" s="2">
        <f t="shared" si="22"/>
        <v>845.13</v>
      </c>
      <c r="H1035" s="2">
        <f t="shared" si="19"/>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3007.8</v>
      </c>
      <c r="D1041" s="1">
        <f>BILANCA!E63</f>
        <v>3007.8</v>
      </c>
      <c r="E1041" s="1">
        <v>0</v>
      </c>
      <c r="F1041" s="1">
        <v>0</v>
      </c>
      <c r="G1041" s="2">
        <f t="shared" si="22"/>
        <v>523.35720000000003</v>
      </c>
      <c r="H1041" s="2">
        <f t="shared" si="19"/>
        <v>0.3999999999996362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3007.8</v>
      </c>
      <c r="D1045" s="1">
        <f>BILANCA!E67</f>
        <v>3007.8</v>
      </c>
      <c r="E1045" s="1">
        <v>0</v>
      </c>
      <c r="F1045" s="1">
        <v>0</v>
      </c>
      <c r="G1045" s="2">
        <f t="shared" si="22"/>
        <v>559.45080000000007</v>
      </c>
      <c r="H1045" s="2">
        <f t="shared" si="19"/>
        <v>0.3999999999996362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622392.37</v>
      </c>
      <c r="D1046" s="1">
        <f>BILANCA!E68</f>
        <v>790103.8899999999</v>
      </c>
      <c r="E1046" s="1">
        <v>0</v>
      </c>
      <c r="F1046" s="1">
        <v>0</v>
      </c>
      <c r="G1046" s="2">
        <f t="shared" si="22"/>
        <v>138763.80945</v>
      </c>
      <c r="H1046" s="2">
        <f t="shared" si="19"/>
        <v>0.48000000009778887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79944.039999999994</v>
      </c>
      <c r="D1047" s="1">
        <f>BILANCA!E69</f>
        <v>218655.85</v>
      </c>
      <c r="E1047" s="1">
        <v>0</v>
      </c>
      <c r="F1047" s="1">
        <v>0</v>
      </c>
      <c r="G1047" s="2">
        <f t="shared" si="22"/>
        <v>33104.367360000004</v>
      </c>
      <c r="H1047" s="2">
        <f t="shared" si="19"/>
        <v>0.18999999998777639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74554.009999999995</v>
      </c>
      <c r="D1048" s="1">
        <f>BILANCA!E70</f>
        <v>218196.31</v>
      </c>
      <c r="E1048" s="1">
        <v>0</v>
      </c>
      <c r="F1048" s="1">
        <v>0</v>
      </c>
      <c r="G1048" s="2">
        <f t="shared" si="22"/>
        <v>33211.53095</v>
      </c>
      <c r="H1048" s="2">
        <f t="shared" si="19"/>
        <v>0.319999999992433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74554.009999999995</v>
      </c>
      <c r="D1050" s="1">
        <f>BILANCA!E72</f>
        <v>218196.31</v>
      </c>
      <c r="E1050" s="1">
        <v>0</v>
      </c>
      <c r="F1050" s="1">
        <v>0</v>
      </c>
      <c r="G1050" s="2">
        <f t="shared" si="22"/>
        <v>34233.424209999997</v>
      </c>
      <c r="H1050" s="2">
        <f t="shared" si="19"/>
        <v>0.319999999992433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5390.03</v>
      </c>
      <c r="D1054" s="1">
        <f>BILANCA!E76</f>
        <v>459.54</v>
      </c>
      <c r="E1054" s="1">
        <v>0</v>
      </c>
      <c r="F1054" s="1">
        <v>0</v>
      </c>
      <c r="G1054" s="2">
        <f t="shared" si="22"/>
        <v>447.94680999999997</v>
      </c>
      <c r="H1054" s="2">
        <f t="shared" si="19"/>
        <v>0.48999999999972488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81469.77</v>
      </c>
      <c r="D1056" s="1">
        <f>BILANCA!E78</f>
        <v>85239</v>
      </c>
      <c r="E1056" s="1">
        <v>0</v>
      </c>
      <c r="F1056" s="1">
        <v>0</v>
      </c>
      <c r="G1056" s="2">
        <f t="shared" si="22"/>
        <v>18392.187209999996</v>
      </c>
      <c r="H1056" s="2">
        <f t="shared" si="19"/>
        <v>0.22999999999592546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81469.77</v>
      </c>
      <c r="D1064" s="1">
        <f>BILANCA!E86</f>
        <v>85239</v>
      </c>
      <c r="E1064" s="1">
        <v>0</v>
      </c>
      <c r="F1064" s="1">
        <v>0</v>
      </c>
      <c r="G1064" s="2">
        <f t="shared" si="22"/>
        <v>20407.769370000002</v>
      </c>
      <c r="H1064" s="2">
        <f t="shared" si="19"/>
        <v>0.22999999999592546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365385.9</v>
      </c>
      <c r="D1112" s="1">
        <f>BILANCA!E134</f>
        <v>385385</v>
      </c>
      <c r="E1112" s="1">
        <v>0</v>
      </c>
      <c r="F1112" s="1">
        <v>0</v>
      </c>
      <c r="G1112" s="2">
        <f t="shared" si="22"/>
        <v>146564.11110000001</v>
      </c>
      <c r="H1112" s="2">
        <f t="shared" si="23"/>
        <v>9.9999999976716936E-2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365385.9</v>
      </c>
      <c r="D1113" s="1">
        <f>BILANCA!E135</f>
        <v>385385</v>
      </c>
      <c r="E1113" s="1">
        <v>0</v>
      </c>
      <c r="F1113" s="1">
        <v>0</v>
      </c>
      <c r="G1113" s="2">
        <f t="shared" si="22"/>
        <v>147700.26699999999</v>
      </c>
      <c r="H1113" s="2">
        <f t="shared" si="23"/>
        <v>9.9999999976716936E-2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365385.9</v>
      </c>
      <c r="D1116" s="1">
        <f>BILANCA!E138</f>
        <v>385385</v>
      </c>
      <c r="E1116" s="1">
        <v>0</v>
      </c>
      <c r="F1116" s="1">
        <v>0</v>
      </c>
      <c r="G1116" s="2">
        <f t="shared" si="22"/>
        <v>151108.7347</v>
      </c>
      <c r="H1116" s="2">
        <f t="shared" si="23"/>
        <v>9.9999999976716936E-2</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91088.75</v>
      </c>
      <c r="D1124" s="1">
        <f>BILANCA!E146</f>
        <v>91816.22</v>
      </c>
      <c r="E1124" s="1">
        <v>0</v>
      </c>
      <c r="F1124" s="1">
        <v>0</v>
      </c>
      <c r="G1124" s="2">
        <f t="shared" si="22"/>
        <v>38735.687789999996</v>
      </c>
      <c r="H1124" s="2">
        <f t="shared" si="23"/>
        <v>0.47000000000116415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11462.75</v>
      </c>
      <c r="D1125" s="1">
        <f>BILANCA!E147</f>
        <v>14760.45</v>
      </c>
      <c r="E1125" s="1">
        <v>0</v>
      </c>
      <c r="F1125" s="1">
        <v>0</v>
      </c>
      <c r="G1125" s="2">
        <f t="shared" si="22"/>
        <v>5819.6782999999996</v>
      </c>
      <c r="H1125" s="2">
        <f t="shared" si="23"/>
        <v>0.7000000000007276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14315.81</v>
      </c>
      <c r="D1136" s="1">
        <f>BILANCA!E158</f>
        <v>31892.85</v>
      </c>
      <c r="E1136" s="1">
        <v>0</v>
      </c>
      <c r="F1136" s="1">
        <v>0</v>
      </c>
      <c r="G1136" s="2">
        <f t="shared" si="22"/>
        <v>11949.531029999998</v>
      </c>
      <c r="H1136" s="2">
        <f t="shared" si="23"/>
        <v>0.34000000000196451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65310.19</v>
      </c>
      <c r="D1137" s="1">
        <f>BILANCA!E159</f>
        <v>43266.01</v>
      </c>
      <c r="E1137" s="1">
        <v>0</v>
      </c>
      <c r="F1137" s="1">
        <v>0</v>
      </c>
      <c r="G1137" s="2">
        <f t="shared" si="22"/>
        <v>23383.700340000003</v>
      </c>
      <c r="H1137" s="2">
        <f t="shared" si="23"/>
        <v>0.20000000000436557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1896.91</v>
      </c>
      <c r="E1138" s="1">
        <v>0</v>
      </c>
      <c r="F1138" s="1">
        <v>0</v>
      </c>
      <c r="G1138" s="2">
        <f t="shared" si="22"/>
        <v>588.0421</v>
      </c>
      <c r="H1138" s="2">
        <f t="shared" si="23"/>
        <v>8.9999999999918145E-2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4503.91</v>
      </c>
      <c r="D1142" s="1">
        <f>BILANCA!E164</f>
        <v>9007.82</v>
      </c>
      <c r="E1142" s="1">
        <v>0</v>
      </c>
      <c r="F1142" s="1">
        <v>0</v>
      </c>
      <c r="G1142" s="2">
        <f t="shared" si="22"/>
        <v>3580.6084499999997</v>
      </c>
      <c r="H1142" s="2">
        <f t="shared" si="23"/>
        <v>0.27000000000043656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4503.91</v>
      </c>
      <c r="D1144" s="1">
        <f>BILANCA!E166</f>
        <v>9007.82</v>
      </c>
      <c r="E1144" s="1">
        <v>0</v>
      </c>
      <c r="F1144" s="1">
        <v>0</v>
      </c>
      <c r="G1144" s="2">
        <f t="shared" si="22"/>
        <v>3625.6475499999997</v>
      </c>
      <c r="H1144" s="2">
        <f t="shared" si="23"/>
        <v>0.27000000000043656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6091634.870000001</v>
      </c>
      <c r="D1152" s="1">
        <f>BILANCA!E175</f>
        <v>6396748.1200000001</v>
      </c>
      <c r="E1152" s="1">
        <v>0</v>
      </c>
      <c r="F1152" s="1">
        <v>0</v>
      </c>
      <c r="G1152" s="2">
        <f t="shared" si="22"/>
        <v>3191587.1575900004</v>
      </c>
      <c r="H1152" s="2">
        <f t="shared" si="23"/>
        <v>0.24999999906867743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220045.27000000002</v>
      </c>
      <c r="D1153" s="1">
        <f>BILANCA!E176</f>
        <v>176737.49</v>
      </c>
      <c r="E1153" s="1">
        <v>0</v>
      </c>
      <c r="F1153" s="1">
        <v>0</v>
      </c>
      <c r="G1153" s="2">
        <f t="shared" si="22"/>
        <v>97498.442500000005</v>
      </c>
      <c r="H1153" s="2">
        <f t="shared" si="23"/>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196270.07</v>
      </c>
      <c r="D1154" s="1">
        <f>BILANCA!E177</f>
        <v>176737.49</v>
      </c>
      <c r="E1154" s="1">
        <v>0</v>
      </c>
      <c r="F1154" s="1">
        <v>0</v>
      </c>
      <c r="G1154" s="2">
        <f t="shared" si="22"/>
        <v>94006.403550000017</v>
      </c>
      <c r="H1154" s="2">
        <f t="shared" si="23"/>
        <v>0.55999999999767169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30148.07</v>
      </c>
      <c r="D1155" s="1">
        <f>BILANCA!E178</f>
        <v>47514.89</v>
      </c>
      <c r="E1155" s="1">
        <v>0</v>
      </c>
      <c r="F1155" s="1">
        <v>0</v>
      </c>
      <c r="G1155" s="2">
        <f t="shared" si="22"/>
        <v>21530.590199999999</v>
      </c>
      <c r="H1155" s="2">
        <f t="shared" si="23"/>
        <v>0.18000000000029104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87636.78</v>
      </c>
      <c r="D1156" s="1">
        <f>BILANCA!E179</f>
        <v>59805.89</v>
      </c>
      <c r="E1156" s="1">
        <v>0</v>
      </c>
      <c r="F1156" s="1">
        <v>0</v>
      </c>
      <c r="G1156" s="2">
        <f t="shared" si="22"/>
        <v>35854.000879999992</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987.44</v>
      </c>
      <c r="D1157" s="1">
        <f>BILANCA!E180</f>
        <v>1636.99</v>
      </c>
      <c r="E1157" s="1">
        <v>0</v>
      </c>
      <c r="F1157" s="1">
        <v>0</v>
      </c>
      <c r="G1157" s="2">
        <f t="shared" si="22"/>
        <v>741.48707999999999</v>
      </c>
      <c r="H1157" s="2">
        <f t="shared" si="23"/>
        <v>0.45000000000004547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1636.99</v>
      </c>
      <c r="E1158" s="1">
        <v>0</v>
      </c>
      <c r="F1158" s="1">
        <v>0</v>
      </c>
      <c r="G1158" s="2">
        <f t="shared" si="22"/>
        <v>572.94650000000001</v>
      </c>
      <c r="H1158" s="2">
        <f t="shared" si="23"/>
        <v>9.9999999999909051E-3</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987.44</v>
      </c>
      <c r="D1160" s="1">
        <f>BILANCA!E183</f>
        <v>0</v>
      </c>
      <c r="E1160" s="1">
        <v>0</v>
      </c>
      <c r="F1160" s="1">
        <v>0</v>
      </c>
      <c r="G1160" s="2">
        <f t="shared" si="22"/>
        <v>174.77688000000001</v>
      </c>
      <c r="H1160" s="2">
        <f t="shared" si="23"/>
        <v>0.44000000000005457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866.89</v>
      </c>
      <c r="D1161" s="1">
        <f>BILANCA!E184</f>
        <v>567.78</v>
      </c>
      <c r="E1161" s="1">
        <v>0</v>
      </c>
      <c r="F1161" s="1">
        <v>0</v>
      </c>
      <c r="G1161" s="2">
        <f t="shared" si="22"/>
        <v>356.43610000000001</v>
      </c>
      <c r="H1161" s="2">
        <f t="shared" si="23"/>
        <v>0.33000000000004093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5524.47</v>
      </c>
      <c r="E1162" s="1">
        <v>0</v>
      </c>
      <c r="F1162" s="1">
        <v>0</v>
      </c>
      <c r="G1162" s="2">
        <f>B1162/1000*C1162+B1162/500*D1162</f>
        <v>1977.76026</v>
      </c>
      <c r="H1162" s="2">
        <f>ABS(C1162-ROUND(C1162,0))+ABS(D1162-ROUND(D1162,0))</f>
        <v>0.47000000000025466</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803.96</v>
      </c>
      <c r="D1163" s="1">
        <f>BILANCA!E186</f>
        <v>1531.14</v>
      </c>
      <c r="E1163" s="1">
        <v>0</v>
      </c>
      <c r="F1163" s="1">
        <v>0</v>
      </c>
      <c r="G1163" s="2">
        <f t="shared" si="22"/>
        <v>695.92320000000007</v>
      </c>
      <c r="H1163" s="2">
        <f t="shared" si="23"/>
        <v>0.18000000000006366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4840.24</v>
      </c>
      <c r="D1164" s="1">
        <f>BILANCA!E187</f>
        <v>7207.93</v>
      </c>
      <c r="E1164" s="1">
        <v>0</v>
      </c>
      <c r="F1164" s="1">
        <v>0</v>
      </c>
      <c r="G1164" s="2">
        <f t="shared" si="22"/>
        <v>3485.3541</v>
      </c>
      <c r="H1164" s="2">
        <f t="shared" si="23"/>
        <v>0.30999999999949068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70986.69</v>
      </c>
      <c r="D1165" s="1">
        <f>BILANCA!E188</f>
        <v>52948.4</v>
      </c>
      <c r="E1165" s="1">
        <v>0</v>
      </c>
      <c r="F1165" s="1">
        <v>0</v>
      </c>
      <c r="G1165" s="2">
        <f t="shared" si="22"/>
        <v>32192.795180000001</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23775.200000000001</v>
      </c>
      <c r="D1166" s="1">
        <f>BILANCA!E189</f>
        <v>0</v>
      </c>
      <c r="E1166" s="1">
        <v>0</v>
      </c>
      <c r="F1166" s="1">
        <v>0</v>
      </c>
      <c r="G1166" s="2">
        <f t="shared" si="22"/>
        <v>4350.8616000000002</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5871589.6000000006</v>
      </c>
      <c r="D1214" s="1">
        <f>BILANCA!E237</f>
        <v>6220010.6299999999</v>
      </c>
      <c r="E1214" s="1">
        <v>0</v>
      </c>
      <c r="F1214" s="1">
        <v>0</v>
      </c>
      <c r="G1214" s="2">
        <f t="shared" si="22"/>
        <v>4229982.1086600004</v>
      </c>
      <c r="H1214" s="2">
        <f t="shared" si="23"/>
        <v>0.76999999955296516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5900676.5100000007</v>
      </c>
      <c r="D1215" s="1">
        <f>BILANCA!E238</f>
        <v>6167944.3300000001</v>
      </c>
      <c r="E1215" s="1">
        <v>0</v>
      </c>
      <c r="F1215" s="1">
        <v>0</v>
      </c>
      <c r="G1215" s="2">
        <f t="shared" si="22"/>
        <v>4230883.1194400005</v>
      </c>
      <c r="H1215" s="2">
        <f t="shared" si="23"/>
        <v>0.81999999936670065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5900676.5100000007</v>
      </c>
      <c r="D1216" s="1">
        <f>BILANCA!E239</f>
        <v>6167944.3300000001</v>
      </c>
      <c r="E1216" s="1">
        <v>0</v>
      </c>
      <c r="F1216" s="1">
        <v>0</v>
      </c>
      <c r="G1216" s="2">
        <f t="shared" si="22"/>
        <v>4249119.6846100008</v>
      </c>
      <c r="H1216" s="2">
        <f t="shared" si="23"/>
        <v>0.81999999936670065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5535290.6100000003</v>
      </c>
      <c r="D1217" s="1">
        <f>BILANCA!E240</f>
        <v>5802558.4299999997</v>
      </c>
      <c r="E1217" s="1">
        <v>0</v>
      </c>
      <c r="F1217" s="1">
        <v>0</v>
      </c>
      <c r="G1217" s="2">
        <f t="shared" si="22"/>
        <v>4010855.3479800001</v>
      </c>
      <c r="H1217" s="2">
        <f t="shared" si="23"/>
        <v>0.81999999936670065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365385.9</v>
      </c>
      <c r="D1218" s="1">
        <f>BILANCA!E241</f>
        <v>365385.9</v>
      </c>
      <c r="E1218" s="1">
        <v>0</v>
      </c>
      <c r="F1218" s="1">
        <v>0</v>
      </c>
      <c r="G1218" s="2">
        <f t="shared" si="22"/>
        <v>257597.05949999997</v>
      </c>
      <c r="H1218" s="2">
        <f t="shared" si="23"/>
        <v>0.19999999995343387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-124679.57</v>
      </c>
      <c r="D1222" s="1">
        <f>BILANCA!E245</f>
        <v>49492.42</v>
      </c>
      <c r="E1222" s="1">
        <v>0</v>
      </c>
      <c r="F1222" s="1">
        <v>0</v>
      </c>
      <c r="G1222" s="2">
        <f t="shared" si="22"/>
        <v>-6141.0404699999999</v>
      </c>
      <c r="H1222" s="2">
        <f t="shared" si="23"/>
        <v>0.84999999999126885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49492.42</v>
      </c>
      <c r="E1223" s="1">
        <v>0</v>
      </c>
      <c r="F1223" s="1">
        <v>0</v>
      </c>
      <c r="G1223" s="2">
        <f t="shared" si="22"/>
        <v>23756.361599999997</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49492.42</v>
      </c>
      <c r="E1224" s="1">
        <v>0</v>
      </c>
      <c r="F1224" s="1">
        <v>0</v>
      </c>
      <c r="G1224" s="2">
        <f t="shared" si="22"/>
        <v>23855.346439999998</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124679.57</v>
      </c>
      <c r="D1227" s="1">
        <f>BILANCA!E250</f>
        <v>0</v>
      </c>
      <c r="E1227" s="1">
        <v>0</v>
      </c>
      <c r="F1227" s="1">
        <v>0</v>
      </c>
      <c r="G1227" s="2">
        <f t="shared" si="22"/>
        <v>30421.81508</v>
      </c>
      <c r="H1227" s="2">
        <f t="shared" si="23"/>
        <v>0.42999999999301508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124679.57</v>
      </c>
      <c r="D1228" s="1">
        <f>BILANCA!E251</f>
        <v>0</v>
      </c>
      <c r="E1228" s="1">
        <v>0</v>
      </c>
      <c r="F1228" s="1">
        <v>0</v>
      </c>
      <c r="G1228" s="2">
        <f t="shared" si="22"/>
        <v>30546.494650000001</v>
      </c>
      <c r="H1228" s="2">
        <f t="shared" si="23"/>
        <v>0.42999999999301508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91088.75</v>
      </c>
      <c r="D1232" s="1">
        <f>BILANCA!E255</f>
        <v>2573.88</v>
      </c>
      <c r="E1232" s="1">
        <v>0</v>
      </c>
      <c r="F1232" s="1">
        <v>0</v>
      </c>
      <c r="G1232" s="2">
        <f t="shared" si="22"/>
        <v>23962.89099</v>
      </c>
      <c r="H1232" s="2">
        <f t="shared" si="23"/>
        <v>0.36999999999989086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4503.91</v>
      </c>
      <c r="D1233" s="1">
        <f>BILANCA!E256</f>
        <v>0</v>
      </c>
      <c r="E1233" s="1">
        <v>0</v>
      </c>
      <c r="F1233" s="1">
        <v>0</v>
      </c>
      <c r="G1233" s="2">
        <f t="shared" si="22"/>
        <v>1125.9775</v>
      </c>
      <c r="H1233" s="2">
        <f t="shared" si="23"/>
        <v>9.0000000000145519E-2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88829.5</v>
      </c>
      <c r="D1240" s="1">
        <f>BILANCA!E264</f>
        <v>91816.22</v>
      </c>
      <c r="E1240" s="1">
        <v>0</v>
      </c>
      <c r="F1240" s="1">
        <v>0</v>
      </c>
      <c r="G1240" s="2">
        <f t="shared" si="22"/>
        <v>70022.718580000001</v>
      </c>
      <c r="H1240" s="2">
        <f t="shared" si="23"/>
        <v>0.72000000000116415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2259.25</v>
      </c>
      <c r="D1241" s="1">
        <f>BILANCA!E265</f>
        <v>0</v>
      </c>
      <c r="E1241" s="1">
        <v>0</v>
      </c>
      <c r="F1241" s="1">
        <v>0</v>
      </c>
      <c r="G1241" s="2">
        <f t="shared" si="22"/>
        <v>582.88650000000007</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4503.91</v>
      </c>
      <c r="D1242" s="1">
        <f>BILANCA!E266</f>
        <v>9007.82</v>
      </c>
      <c r="E1242" s="1">
        <v>0</v>
      </c>
      <c r="F1242" s="1">
        <v>0</v>
      </c>
      <c r="G1242" s="2">
        <f t="shared" ref="G1242:G1479" si="24">B1242/1000*C1242+B1242/500*D1242</f>
        <v>5832.5634499999996</v>
      </c>
      <c r="H1242" s="2">
        <f t="shared" si="23"/>
        <v>0.27000000000043656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182.8</v>
      </c>
      <c r="D1244" s="1">
        <f>BILANCA!E268</f>
        <v>182.8</v>
      </c>
      <c r="E1244" s="1">
        <v>0</v>
      </c>
      <c r="F1244" s="1">
        <v>0</v>
      </c>
      <c r="G1244" s="2">
        <f t="shared" si="24"/>
        <v>143.13240000000002</v>
      </c>
      <c r="H1244" s="2">
        <f t="shared" si="23"/>
        <v>0.39999999999997726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81286.97</v>
      </c>
      <c r="D1247" s="1">
        <f>BILANCA!E271</f>
        <v>85056.2</v>
      </c>
      <c r="E1247" s="1">
        <v>0</v>
      </c>
      <c r="F1247" s="1">
        <v>0</v>
      </c>
      <c r="G1247" s="2">
        <f t="shared" si="24"/>
        <v>66369.433680000002</v>
      </c>
      <c r="H1247" s="2">
        <f t="shared" si="23"/>
        <v>0.22999999999592546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136128.66</v>
      </c>
      <c r="D1263" s="1">
        <f>BILANCA!E287</f>
        <v>100533.67</v>
      </c>
      <c r="E1263" s="1">
        <v>0</v>
      </c>
      <c r="F1263" s="1">
        <v>0</v>
      </c>
      <c r="G1263" s="2">
        <f t="shared" si="24"/>
        <v>94414.88</v>
      </c>
      <c r="H1263" s="2">
        <f t="shared" si="23"/>
        <v>0.66999999999825377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60141.41</v>
      </c>
      <c r="D1264" s="1">
        <f>BILANCA!E288</f>
        <v>76203.820000000007</v>
      </c>
      <c r="E1264" s="1">
        <v>0</v>
      </c>
      <c r="F1264" s="1">
        <v>0</v>
      </c>
      <c r="G1264" s="2">
        <f t="shared" si="24"/>
        <v>59726.283050000013</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4621.7</v>
      </c>
      <c r="D1265" s="1">
        <f>BILANCA!E289</f>
        <v>0</v>
      </c>
      <c r="E1265" s="1">
        <v>0</v>
      </c>
      <c r="F1265" s="1">
        <v>0</v>
      </c>
      <c r="G1265" s="2">
        <f t="shared" si="24"/>
        <v>1303.3193999999999</v>
      </c>
      <c r="H1265" s="2">
        <f t="shared" si="23"/>
        <v>0.3000000000001819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19153.5</v>
      </c>
      <c r="D1266" s="1">
        <f>BILANCA!E290</f>
        <v>0</v>
      </c>
      <c r="E1266" s="1">
        <v>0</v>
      </c>
      <c r="F1266" s="1">
        <v>0</v>
      </c>
      <c r="G1266" s="2">
        <f t="shared" si="24"/>
        <v>5420.4404999999997</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495081.06999999995</v>
      </c>
      <c r="D1299" s="6">
        <f>'RAS-funkcijski'!E5</f>
        <v>955758.99</v>
      </c>
      <c r="E1299" s="6">
        <v>0</v>
      </c>
      <c r="F1299" s="6">
        <v>0</v>
      </c>
      <c r="G1299" s="7">
        <f t="shared" si="24"/>
        <v>2406.5990499999998</v>
      </c>
      <c r="H1299" s="7">
        <f t="shared" si="23"/>
        <v>7.9999999958090484E-2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33225.379999999997</v>
      </c>
      <c r="E1300" s="1">
        <v>0</v>
      </c>
      <c r="F1300" s="1">
        <v>0</v>
      </c>
      <c r="G1300" s="2">
        <f t="shared" si="24"/>
        <v>132.90152</v>
      </c>
      <c r="H1300" s="2">
        <f t="shared" si="23"/>
        <v>0.37999999999738066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33225.379999999997</v>
      </c>
      <c r="E1301" s="1">
        <v>0</v>
      </c>
      <c r="F1301" s="1">
        <v>0</v>
      </c>
      <c r="G1301" s="2">
        <f t="shared" si="24"/>
        <v>199.35227999999998</v>
      </c>
      <c r="H1301" s="2">
        <f t="shared" si="23"/>
        <v>0.37999999999738066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198594.34</v>
      </c>
      <c r="D1307" s="1">
        <f>'RAS-funkcijski'!E13</f>
        <v>891512.92999999993</v>
      </c>
      <c r="E1307" s="1">
        <v>0</v>
      </c>
      <c r="F1307" s="1">
        <v>0</v>
      </c>
      <c r="G1307" s="2">
        <f t="shared" si="24"/>
        <v>17834.581799999996</v>
      </c>
      <c r="H1307" s="2">
        <f t="shared" si="23"/>
        <v>0.41000000006170012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198594.34</v>
      </c>
      <c r="D1308" s="1">
        <f>'RAS-funkcijski'!E14</f>
        <v>218868.34</v>
      </c>
      <c r="E1308" s="1">
        <v>0</v>
      </c>
      <c r="F1308" s="1">
        <v>0</v>
      </c>
      <c r="G1308" s="2">
        <f t="shared" si="24"/>
        <v>6363.3101999999999</v>
      </c>
      <c r="H1308" s="2">
        <f t="shared" si="23"/>
        <v>0.67999999999301508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672644.59</v>
      </c>
      <c r="E1310" s="1">
        <v>0</v>
      </c>
      <c r="F1310" s="1">
        <v>0</v>
      </c>
      <c r="G1310" s="2">
        <f t="shared" si="24"/>
        <v>16143.470159999999</v>
      </c>
      <c r="H1310" s="2">
        <f t="shared" si="23"/>
        <v>0.41000000003259629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3049.48</v>
      </c>
      <c r="E1312" s="1">
        <v>0</v>
      </c>
      <c r="F1312" s="1">
        <v>0</v>
      </c>
      <c r="G1312" s="2">
        <f t="shared" si="24"/>
        <v>85.385440000000003</v>
      </c>
      <c r="H1312" s="2">
        <f t="shared" si="23"/>
        <v>0.48000000000001819</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296486.73</v>
      </c>
      <c r="D1315" s="1">
        <f>'RAS-funkcijski'!E21</f>
        <v>27971.200000000001</v>
      </c>
      <c r="E1315" s="1">
        <v>0</v>
      </c>
      <c r="F1315" s="1">
        <v>0</v>
      </c>
      <c r="G1315" s="2">
        <f t="shared" si="24"/>
        <v>5991.2952100000002</v>
      </c>
      <c r="H1315" s="2">
        <f t="shared" si="23"/>
        <v>0.47000000001935405</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12355.65</v>
      </c>
      <c r="E1316" s="1">
        <v>0</v>
      </c>
      <c r="F1316" s="1">
        <v>0</v>
      </c>
      <c r="G1316" s="2">
        <f t="shared" si="24"/>
        <v>444.80339999999995</v>
      </c>
      <c r="H1316" s="2">
        <f t="shared" si="23"/>
        <v>0.3500000000003638</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12355.65</v>
      </c>
      <c r="E1318" s="1">
        <v>0</v>
      </c>
      <c r="F1318" s="1">
        <v>0</v>
      </c>
      <c r="G1318" s="2">
        <f t="shared" si="24"/>
        <v>494.226</v>
      </c>
      <c r="H1318" s="2">
        <f t="shared" si="23"/>
        <v>0.3500000000003638</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44115.75</v>
      </c>
      <c r="E1322" s="1">
        <v>0</v>
      </c>
      <c r="F1322" s="1">
        <v>0</v>
      </c>
      <c r="G1322" s="2">
        <f t="shared" si="24"/>
        <v>2117.556</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44115.75</v>
      </c>
      <c r="E1324" s="1">
        <v>0</v>
      </c>
      <c r="F1324" s="1">
        <v>0</v>
      </c>
      <c r="G1324" s="2">
        <f t="shared" si="24"/>
        <v>2294.0189999999998</v>
      </c>
      <c r="H1324" s="2">
        <f t="shared" si="23"/>
        <v>0.25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83636.840000000011</v>
      </c>
      <c r="E1329" s="1">
        <v>0</v>
      </c>
      <c r="F1329" s="1">
        <v>0</v>
      </c>
      <c r="G1329" s="2">
        <f t="shared" si="24"/>
        <v>5185.4840800000011</v>
      </c>
      <c r="H1329" s="2">
        <f t="shared" si="23"/>
        <v>0.15999999998894054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3432.15</v>
      </c>
      <c r="E1333" s="1">
        <v>0</v>
      </c>
      <c r="F1333" s="1">
        <v>0</v>
      </c>
      <c r="G1333" s="2">
        <f t="shared" si="24"/>
        <v>240.25050000000002</v>
      </c>
      <c r="H1333" s="2">
        <f t="shared" si="23"/>
        <v>0.15000000000009095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3432.15</v>
      </c>
      <c r="E1334" s="1">
        <v>0</v>
      </c>
      <c r="F1334" s="1">
        <v>0</v>
      </c>
      <c r="G1334" s="2">
        <f t="shared" si="24"/>
        <v>247.11479999999997</v>
      </c>
      <c r="H1334" s="2">
        <f t="shared" si="23"/>
        <v>0.15000000000009095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19057.330000000002</v>
      </c>
      <c r="E1344" s="1">
        <v>0</v>
      </c>
      <c r="F1344" s="1">
        <v>0</v>
      </c>
      <c r="G1344" s="2">
        <f t="shared" si="24"/>
        <v>1753.2743600000001</v>
      </c>
      <c r="H1344" s="2">
        <f t="shared" si="27"/>
        <v>0.33000000000174623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19057.330000000002</v>
      </c>
      <c r="E1346" s="1">
        <v>0</v>
      </c>
      <c r="F1346" s="1">
        <v>0</v>
      </c>
      <c r="G1346" s="2">
        <f t="shared" si="24"/>
        <v>1829.5036800000003</v>
      </c>
      <c r="H1346" s="2">
        <f t="shared" si="27"/>
        <v>0.33000000000174623</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41220.300000000003</v>
      </c>
      <c r="E1348" s="1">
        <v>0</v>
      </c>
      <c r="F1348" s="1">
        <v>0</v>
      </c>
      <c r="G1348" s="2">
        <f t="shared" si="24"/>
        <v>4122.0300000000007</v>
      </c>
      <c r="H1348" s="2">
        <f t="shared" si="27"/>
        <v>0.30000000000291038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41220.300000000003</v>
      </c>
      <c r="E1349" s="1">
        <v>0</v>
      </c>
      <c r="F1349" s="1">
        <v>0</v>
      </c>
      <c r="G1349" s="2">
        <f t="shared" si="24"/>
        <v>4204.4705999999996</v>
      </c>
      <c r="H1349" s="2">
        <f t="shared" si="27"/>
        <v>0.30000000000291038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19927.060000000001</v>
      </c>
      <c r="E1355" s="1">
        <v>0</v>
      </c>
      <c r="F1355" s="1">
        <v>0</v>
      </c>
      <c r="G1355" s="2">
        <f t="shared" si="24"/>
        <v>2271.6848400000003</v>
      </c>
      <c r="H1355" s="2">
        <f t="shared" si="27"/>
        <v>6.0000000001309672E-2</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1991</v>
      </c>
      <c r="E1356" s="1">
        <v>0</v>
      </c>
      <c r="F1356" s="1">
        <v>0</v>
      </c>
      <c r="G1356" s="2">
        <f t="shared" si="24"/>
        <v>230.95600000000002</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17936.060000000001</v>
      </c>
      <c r="E1358" s="1">
        <v>0</v>
      </c>
      <c r="F1358" s="1">
        <v>0</v>
      </c>
      <c r="G1358" s="2">
        <f t="shared" si="24"/>
        <v>2152.3272000000002</v>
      </c>
      <c r="H1358" s="2">
        <f t="shared" si="27"/>
        <v>6.0000000001309672E-2</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21366.7</v>
      </c>
      <c r="E1369" s="1">
        <v>0</v>
      </c>
      <c r="F1369" s="1">
        <v>0</v>
      </c>
      <c r="G1369" s="2">
        <f t="shared" si="24"/>
        <v>3034.0713999999998</v>
      </c>
      <c r="H1369" s="2">
        <f t="shared" si="27"/>
        <v>0.2999999999992724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21366.7</v>
      </c>
      <c r="E1372" s="1">
        <v>0</v>
      </c>
      <c r="F1372" s="1">
        <v>0</v>
      </c>
      <c r="G1372" s="2">
        <f t="shared" si="24"/>
        <v>3162.2716</v>
      </c>
      <c r="H1372" s="2">
        <f t="shared" si="27"/>
        <v>0.2999999999992724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409575.4</v>
      </c>
      <c r="D1376" s="1">
        <f>'RAS-funkcijski'!E82</f>
        <v>105846.16999999998</v>
      </c>
      <c r="E1376" s="1">
        <v>0</v>
      </c>
      <c r="F1376" s="1">
        <v>0</v>
      </c>
      <c r="G1376" s="2">
        <f t="shared" si="24"/>
        <v>48458.883719999998</v>
      </c>
      <c r="H1376" s="2">
        <f t="shared" si="27"/>
        <v>0.57000000000698492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25287.79</v>
      </c>
      <c r="E1378" s="1">
        <v>0</v>
      </c>
      <c r="F1378" s="1">
        <v>0</v>
      </c>
      <c r="G1378" s="2">
        <f t="shared" si="24"/>
        <v>4046.0464000000002</v>
      </c>
      <c r="H1378" s="2">
        <f t="shared" si="27"/>
        <v>0.20999999999912689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50790.92</v>
      </c>
      <c r="E1380" s="1">
        <v>0</v>
      </c>
      <c r="F1380" s="1">
        <v>0</v>
      </c>
      <c r="G1380" s="2">
        <f t="shared" si="24"/>
        <v>8329.7108800000005</v>
      </c>
      <c r="H1380" s="2">
        <f t="shared" si="27"/>
        <v>8.000000000174623E-2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1637.5</v>
      </c>
      <c r="E1381" s="1">
        <v>0</v>
      </c>
      <c r="F1381" s="1">
        <v>0</v>
      </c>
      <c r="G1381" s="2">
        <f t="shared" si="24"/>
        <v>271.82499999999999</v>
      </c>
      <c r="H1381" s="2">
        <f t="shared" si="27"/>
        <v>0.5</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409575.4</v>
      </c>
      <c r="D1382" s="1">
        <f>'RAS-funkcijski'!E88</f>
        <v>28129.96</v>
      </c>
      <c r="E1382" s="1">
        <v>0</v>
      </c>
      <c r="F1382" s="1">
        <v>0</v>
      </c>
      <c r="G1382" s="2">
        <f t="shared" si="24"/>
        <v>39130.166880000004</v>
      </c>
      <c r="H1382" s="2">
        <f t="shared" si="27"/>
        <v>0.44000000002415618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513177.2</v>
      </c>
      <c r="D1401" s="1">
        <f>'RAS-funkcijski'!E107</f>
        <v>178507.06</v>
      </c>
      <c r="E1401" s="1">
        <v>0</v>
      </c>
      <c r="F1401" s="1">
        <v>0</v>
      </c>
      <c r="G1401" s="2">
        <f t="shared" si="24"/>
        <v>89629.705959999992</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52527.199999999997</v>
      </c>
      <c r="E1402" s="1">
        <v>0</v>
      </c>
      <c r="F1402" s="1">
        <v>0</v>
      </c>
      <c r="G1402" s="2">
        <f t="shared" si="24"/>
        <v>10925.657599999999</v>
      </c>
      <c r="H1402" s="2">
        <f t="shared" si="27"/>
        <v>0.19999999999708962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74570.600000000006</v>
      </c>
      <c r="E1403" s="1">
        <v>0</v>
      </c>
      <c r="F1403" s="1">
        <v>0</v>
      </c>
      <c r="G1403" s="2">
        <f t="shared" si="24"/>
        <v>15659.826000000001</v>
      </c>
      <c r="H1403" s="2">
        <f t="shared" si="27"/>
        <v>0.39999999999417923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37409.26</v>
      </c>
      <c r="E1404" s="1">
        <v>0</v>
      </c>
      <c r="F1404" s="1">
        <v>0</v>
      </c>
      <c r="G1404" s="2">
        <f t="shared" si="24"/>
        <v>7930.7631200000005</v>
      </c>
      <c r="H1404" s="2">
        <f t="shared" si="27"/>
        <v>0.26000000000203727</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14000</v>
      </c>
      <c r="E1405" s="1">
        <v>0</v>
      </c>
      <c r="F1405" s="1">
        <v>0</v>
      </c>
      <c r="G1405" s="2">
        <f t="shared" si="24"/>
        <v>2996</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513177.2</v>
      </c>
      <c r="D1407" s="1">
        <f>'RAS-funkcijski'!E113</f>
        <v>0</v>
      </c>
      <c r="E1407" s="1">
        <v>0</v>
      </c>
      <c r="F1407" s="1">
        <v>0</v>
      </c>
      <c r="G1407" s="2">
        <f t="shared" si="24"/>
        <v>55936.3148</v>
      </c>
      <c r="H1407" s="2">
        <f t="shared" si="27"/>
        <v>0.20000000001164153</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285221.13</v>
      </c>
      <c r="D1408" s="1">
        <f>'RAS-funkcijski'!E114</f>
        <v>543037.89</v>
      </c>
      <c r="E1408" s="1">
        <v>0</v>
      </c>
      <c r="F1408" s="1">
        <v>0</v>
      </c>
      <c r="G1408" s="2">
        <f t="shared" si="24"/>
        <v>150842.66010000001</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285221.13</v>
      </c>
      <c r="D1409" s="1">
        <f>'RAS-funkcijski'!E115</f>
        <v>515647.34</v>
      </c>
      <c r="E1409" s="1">
        <v>0</v>
      </c>
      <c r="F1409" s="1">
        <v>0</v>
      </c>
      <c r="G1409" s="2">
        <f t="shared" si="24"/>
        <v>146133.25491000002</v>
      </c>
      <c r="H1409" s="2">
        <f t="shared" si="27"/>
        <v>0.47000000003026798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285221.13</v>
      </c>
      <c r="D1410" s="1">
        <f>'RAS-funkcijski'!E116</f>
        <v>457580.83</v>
      </c>
      <c r="E1410" s="1">
        <v>0</v>
      </c>
      <c r="F1410" s="1">
        <v>0</v>
      </c>
      <c r="G1410" s="2">
        <f t="shared" si="24"/>
        <v>134442.87247999999</v>
      </c>
      <c r="H1410" s="2">
        <f t="shared" si="27"/>
        <v>0.29999999998835847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58066.51</v>
      </c>
      <c r="E1411" s="1">
        <v>0</v>
      </c>
      <c r="F1411" s="1">
        <v>0</v>
      </c>
      <c r="G1411" s="2">
        <f t="shared" si="24"/>
        <v>13123.031260000002</v>
      </c>
      <c r="H1411" s="2">
        <f t="shared" si="27"/>
        <v>0.48999999999796273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9466.2199999999993</v>
      </c>
      <c r="E1412" s="1">
        <v>0</v>
      </c>
      <c r="F1412" s="1">
        <v>0</v>
      </c>
      <c r="G1412" s="2">
        <f t="shared" si="24"/>
        <v>2158.2981599999998</v>
      </c>
      <c r="H1412" s="2">
        <f t="shared" si="27"/>
        <v>0.21999999999934516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9466.2199999999993</v>
      </c>
      <c r="E1414" s="1">
        <v>0</v>
      </c>
      <c r="F1414" s="1">
        <v>0</v>
      </c>
      <c r="G1414" s="2">
        <f t="shared" si="24"/>
        <v>2196.1630399999999</v>
      </c>
      <c r="H1414" s="2">
        <f t="shared" si="27"/>
        <v>0.21999999999934516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17924.330000000002</v>
      </c>
      <c r="E1416" s="1">
        <v>0</v>
      </c>
      <c r="F1416" s="1">
        <v>0</v>
      </c>
      <c r="G1416" s="2">
        <f t="shared" si="24"/>
        <v>4230.1418800000001</v>
      </c>
      <c r="H1416" s="2">
        <f t="shared" si="27"/>
        <v>0.33000000000174623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17924.330000000002</v>
      </c>
      <c r="E1417" s="1">
        <v>0</v>
      </c>
      <c r="F1417" s="1">
        <v>0</v>
      </c>
      <c r="G1417" s="2">
        <f t="shared" si="24"/>
        <v>4265.9905399999998</v>
      </c>
      <c r="H1417" s="2">
        <f t="shared" si="27"/>
        <v>0.33000000000174623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70068.639999999999</v>
      </c>
      <c r="E1423" s="1">
        <v>0</v>
      </c>
      <c r="F1423" s="1">
        <v>0</v>
      </c>
      <c r="G1423" s="2">
        <f t="shared" si="24"/>
        <v>17517.16</v>
      </c>
      <c r="H1423" s="2">
        <f t="shared" si="27"/>
        <v>0.36000000000058208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3159.67</v>
      </c>
      <c r="E1429" s="1">
        <v>0</v>
      </c>
      <c r="F1429" s="1">
        <v>0</v>
      </c>
      <c r="G1429" s="2">
        <f t="shared" si="24"/>
        <v>827.83354000000008</v>
      </c>
      <c r="H1429" s="2">
        <f t="shared" si="27"/>
        <v>0.32999999999992724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28025.66</v>
      </c>
      <c r="E1431" s="1">
        <v>0</v>
      </c>
      <c r="F1431" s="1">
        <v>0</v>
      </c>
      <c r="G1431" s="2">
        <f t="shared" si="24"/>
        <v>7454.8255600000002</v>
      </c>
      <c r="H1431" s="2">
        <f t="shared" si="27"/>
        <v>0.34000000000014552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38883.31</v>
      </c>
      <c r="E1432" s="1">
        <v>0</v>
      </c>
      <c r="F1432" s="1">
        <v>0</v>
      </c>
      <c r="G1432" s="2">
        <f t="shared" si="24"/>
        <v>10420.727080000001</v>
      </c>
      <c r="H1432" s="2">
        <f t="shared" si="27"/>
        <v>0.30999999999767169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1703054.7999999998</v>
      </c>
      <c r="D1435" s="13">
        <f>'RAS-funkcijski'!E141</f>
        <v>2014693.6899999997</v>
      </c>
      <c r="E1435" s="13">
        <v>0</v>
      </c>
      <c r="F1435" s="13">
        <v>0</v>
      </c>
      <c r="G1435" s="14">
        <f t="shared" si="24"/>
        <v>785344.57866</v>
      </c>
      <c r="H1435" s="14">
        <f t="shared" si="27"/>
        <v>0.51000000047497451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220045.27</v>
      </c>
      <c r="D1480" s="6"/>
      <c r="E1480" s="6">
        <v>0</v>
      </c>
      <c r="F1480" s="6">
        <v>0</v>
      </c>
      <c r="G1480" s="7">
        <f t="shared" ref="G1480:G1580" si="34">B1480/1000*C1480</f>
        <v>220.04526999999999</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2316518.87</v>
      </c>
      <c r="D1481" s="1">
        <v>0</v>
      </c>
      <c r="E1481" s="1">
        <v>0</v>
      </c>
      <c r="F1481" s="1">
        <v>0</v>
      </c>
      <c r="G1481" s="2">
        <f t="shared" si="34"/>
        <v>4633.0377400000007</v>
      </c>
      <c r="H1481" s="2">
        <f t="shared" si="35"/>
        <v>0.12999999988824129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1879571.2600000002</v>
      </c>
      <c r="D1483" s="1">
        <v>0</v>
      </c>
      <c r="E1483" s="1">
        <v>0</v>
      </c>
      <c r="F1483" s="1">
        <v>0</v>
      </c>
      <c r="G1483" s="2">
        <f t="shared" si="34"/>
        <v>7518.2850400000016</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538147.54</v>
      </c>
      <c r="D1484" s="1">
        <v>0</v>
      </c>
      <c r="E1484" s="1">
        <v>0</v>
      </c>
      <c r="F1484" s="1">
        <v>0</v>
      </c>
      <c r="G1484" s="2">
        <f t="shared" si="34"/>
        <v>2690.7377000000001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635260.61</v>
      </c>
      <c r="D1485" s="1">
        <v>0</v>
      </c>
      <c r="E1485" s="1">
        <v>0</v>
      </c>
      <c r="F1485" s="1">
        <v>0</v>
      </c>
      <c r="G1485" s="2">
        <f t="shared" si="34"/>
        <v>3811.5636599999998</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4081.02</v>
      </c>
      <c r="D1486" s="1">
        <v>0</v>
      </c>
      <c r="E1486" s="1">
        <v>0</v>
      </c>
      <c r="F1486" s="1">
        <v>0</v>
      </c>
      <c r="G1486" s="2">
        <f t="shared" si="34"/>
        <v>28.567140000000002</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24480.48</v>
      </c>
      <c r="D1487" s="1">
        <v>0</v>
      </c>
      <c r="E1487" s="1">
        <v>0</v>
      </c>
      <c r="F1487" s="1">
        <v>0</v>
      </c>
      <c r="G1487" s="2">
        <f t="shared" si="34"/>
        <v>195.84384</v>
      </c>
      <c r="H1487" s="2">
        <f t="shared" si="35"/>
        <v>0.47999999999956344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20455.59</v>
      </c>
      <c r="D1488" s="1">
        <v>0</v>
      </c>
      <c r="E1488" s="1">
        <v>0</v>
      </c>
      <c r="F1488" s="1">
        <v>0</v>
      </c>
      <c r="G1488" s="2">
        <f>B1488/1000*C1488</f>
        <v>184.10030999999998</v>
      </c>
      <c r="H1488" s="2">
        <f>ABS(C1488-ROUND(C1488,0))</f>
        <v>0.40999999999985448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55487.81</v>
      </c>
      <c r="D1489" s="1">
        <v>0</v>
      </c>
      <c r="E1489" s="1">
        <v>0</v>
      </c>
      <c r="F1489" s="1">
        <v>0</v>
      </c>
      <c r="G1489" s="2">
        <f t="shared" si="34"/>
        <v>554.87810000000002</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71991.61</v>
      </c>
      <c r="D1490" s="1">
        <v>0</v>
      </c>
      <c r="E1490" s="1">
        <v>0</v>
      </c>
      <c r="F1490" s="1">
        <v>0</v>
      </c>
      <c r="G1490" s="2">
        <f t="shared" si="34"/>
        <v>791.90770999999995</v>
      </c>
      <c r="H1490" s="2">
        <f t="shared" si="35"/>
        <v>0.38999999999941792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529666.6</v>
      </c>
      <c r="D1491" s="1">
        <v>0</v>
      </c>
      <c r="E1491" s="1">
        <v>0</v>
      </c>
      <c r="F1491" s="1">
        <v>0</v>
      </c>
      <c r="G1491" s="2">
        <f t="shared" si="34"/>
        <v>6355.9992000000002</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436947.61</v>
      </c>
      <c r="D1492" s="1">
        <v>0</v>
      </c>
      <c r="E1492" s="1">
        <v>0</v>
      </c>
      <c r="F1492" s="1">
        <v>0</v>
      </c>
      <c r="G1492" s="2">
        <f t="shared" si="34"/>
        <v>5680.3189299999995</v>
      </c>
      <c r="H1492" s="2">
        <f t="shared" si="35"/>
        <v>0.39000000001396984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2359826.6500000004</v>
      </c>
      <c r="D1499" s="1">
        <v>0</v>
      </c>
      <c r="E1499" s="1">
        <v>0</v>
      </c>
      <c r="F1499" s="1">
        <v>0</v>
      </c>
      <c r="G1499" s="2">
        <f t="shared" si="34"/>
        <v>47196.53300000001</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1901625.4700000002</v>
      </c>
      <c r="D1501" s="1">
        <v>0</v>
      </c>
      <c r="E1501" s="1">
        <v>0</v>
      </c>
      <c r="F1501" s="1">
        <v>0</v>
      </c>
      <c r="G1501" s="2">
        <f t="shared" si="34"/>
        <v>41835.760340000001</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520780.72</v>
      </c>
      <c r="D1502" s="1">
        <v>0</v>
      </c>
      <c r="E1502" s="1">
        <v>0</v>
      </c>
      <c r="F1502" s="1">
        <v>0</v>
      </c>
      <c r="G1502" s="2">
        <f t="shared" si="34"/>
        <v>11977.956559999999</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671873.03</v>
      </c>
      <c r="D1503" s="1">
        <v>0</v>
      </c>
      <c r="E1503" s="1">
        <v>0</v>
      </c>
      <c r="F1503" s="1">
        <v>0</v>
      </c>
      <c r="G1503" s="2">
        <f t="shared" si="34"/>
        <v>16124.952720000001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3407.72</v>
      </c>
      <c r="D1504" s="1">
        <v>0</v>
      </c>
      <c r="E1504" s="1">
        <v>0</v>
      </c>
      <c r="F1504" s="1">
        <v>0</v>
      </c>
      <c r="G1504" s="2">
        <f t="shared" si="34"/>
        <v>85.192999999999998</v>
      </c>
      <c r="H1504" s="2">
        <f t="shared" si="35"/>
        <v>0.28000000000020009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24779.59</v>
      </c>
      <c r="D1505" s="1">
        <v>0</v>
      </c>
      <c r="E1505" s="1">
        <v>0</v>
      </c>
      <c r="F1505" s="1">
        <v>0</v>
      </c>
      <c r="G1505" s="2">
        <f t="shared" si="34"/>
        <v>644.26933999999994</v>
      </c>
      <c r="H1505" s="2">
        <f t="shared" si="35"/>
        <v>0.40999999999985448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13008.1</v>
      </c>
      <c r="D1506" s="1">
        <v>0</v>
      </c>
      <c r="E1506" s="1">
        <v>0</v>
      </c>
      <c r="F1506" s="1">
        <v>0</v>
      </c>
      <c r="G1506" s="2">
        <f>B1506/1000*C1506</f>
        <v>351.21870000000001</v>
      </c>
      <c r="H1506" s="2">
        <f>ABS(C1506-ROUND(C1506,0))</f>
        <v>0.1000000000003638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58450.43</v>
      </c>
      <c r="D1507" s="1">
        <v>0</v>
      </c>
      <c r="E1507" s="1">
        <v>0</v>
      </c>
      <c r="F1507" s="1">
        <v>0</v>
      </c>
      <c r="G1507" s="2">
        <f t="shared" si="34"/>
        <v>1636.61204</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68290.28</v>
      </c>
      <c r="D1508" s="1">
        <v>0</v>
      </c>
      <c r="E1508" s="1">
        <v>0</v>
      </c>
      <c r="F1508" s="1">
        <v>0</v>
      </c>
      <c r="G1508" s="2">
        <f t="shared" si="34"/>
        <v>1980.41812</v>
      </c>
      <c r="H1508" s="2">
        <f t="shared" si="35"/>
        <v>0.27999999999883585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541035.6</v>
      </c>
      <c r="D1509" s="1">
        <v>0</v>
      </c>
      <c r="E1509" s="1">
        <v>0</v>
      </c>
      <c r="F1509" s="1">
        <v>0</v>
      </c>
      <c r="G1509" s="2">
        <f t="shared" si="34"/>
        <v>16231.067999999999</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458201.18</v>
      </c>
      <c r="D1510" s="1">
        <v>0</v>
      </c>
      <c r="E1510" s="1">
        <v>0</v>
      </c>
      <c r="F1510" s="1">
        <v>0</v>
      </c>
      <c r="G1510" s="2">
        <f t="shared" si="34"/>
        <v>14204.236579999999</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176737.48999999976</v>
      </c>
      <c r="D1517" s="1">
        <v>0</v>
      </c>
      <c r="E1517" s="1">
        <v>0</v>
      </c>
      <c r="F1517" s="1">
        <v>0</v>
      </c>
      <c r="G1517" s="2">
        <f t="shared" si="34"/>
        <v>6716.024619999991</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100533.66999999998</v>
      </c>
      <c r="D1518" s="1">
        <v>0</v>
      </c>
      <c r="E1518" s="1">
        <v>0</v>
      </c>
      <c r="F1518" s="1">
        <v>0</v>
      </c>
      <c r="G1518" s="2">
        <f t="shared" si="34"/>
        <v>3920.8131299999995</v>
      </c>
      <c r="H1518" s="2">
        <f t="shared" si="35"/>
        <v>0.33000000001629815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100533.66999999998</v>
      </c>
      <c r="D1524" s="1">
        <v>0</v>
      </c>
      <c r="E1524" s="1">
        <v>0</v>
      </c>
      <c r="F1524" s="1">
        <v>0</v>
      </c>
      <c r="G1524" s="2">
        <f t="shared" si="34"/>
        <v>4524.0151499999993</v>
      </c>
      <c r="H1524" s="2">
        <f t="shared" si="35"/>
        <v>0.33000000001629815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18084.55</v>
      </c>
      <c r="D1525" s="1">
        <v>0</v>
      </c>
      <c r="E1525" s="1">
        <v>0</v>
      </c>
      <c r="F1525" s="1">
        <v>0</v>
      </c>
      <c r="G1525" s="2">
        <f t="shared" si="34"/>
        <v>831.88929999999993</v>
      </c>
      <c r="H1525" s="2">
        <f t="shared" si="35"/>
        <v>0.4500000000007276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18084.55</v>
      </c>
      <c r="D1526" s="1">
        <v>0</v>
      </c>
      <c r="E1526" s="1">
        <v>0</v>
      </c>
      <c r="F1526" s="1">
        <v>0</v>
      </c>
      <c r="G1526" s="2">
        <f t="shared" si="34"/>
        <v>849.97384999999997</v>
      </c>
      <c r="H1526" s="2">
        <f t="shared" si="35"/>
        <v>0.4500000000007276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56826.219999999994</v>
      </c>
      <c r="D1530" s="1">
        <v>0</v>
      </c>
      <c r="E1530" s="1">
        <v>0</v>
      </c>
      <c r="F1530" s="1">
        <v>0</v>
      </c>
      <c r="G1530" s="2">
        <f t="shared" si="34"/>
        <v>2898.1372199999996</v>
      </c>
      <c r="H1530" s="2">
        <f t="shared" si="35"/>
        <v>0.2199999999938882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23949.62</v>
      </c>
      <c r="D1531" s="1">
        <v>0</v>
      </c>
      <c r="E1531" s="1">
        <v>0</v>
      </c>
      <c r="F1531" s="1">
        <v>0</v>
      </c>
      <c r="G1531" s="2">
        <f t="shared" si="34"/>
        <v>1245.38024</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6095.73</v>
      </c>
      <c r="D1532" s="1">
        <v>0</v>
      </c>
      <c r="E1532" s="1">
        <v>0</v>
      </c>
      <c r="F1532" s="1">
        <v>0</v>
      </c>
      <c r="G1532" s="2">
        <f t="shared" si="34"/>
        <v>323.07368999999994</v>
      </c>
      <c r="H1532" s="2">
        <f t="shared" si="35"/>
        <v>0.27000000000043656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7146.41</v>
      </c>
      <c r="D1533" s="1">
        <v>0</v>
      </c>
      <c r="E1533" s="1">
        <v>0</v>
      </c>
      <c r="F1533" s="1">
        <v>0</v>
      </c>
      <c r="G1533" s="2">
        <f t="shared" si="34"/>
        <v>385.90613999999999</v>
      </c>
      <c r="H1533" s="2">
        <f t="shared" si="35"/>
        <v>0.40999999999985448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19634.46</v>
      </c>
      <c r="D1534" s="1">
        <v>0</v>
      </c>
      <c r="E1534" s="1">
        <v>0</v>
      </c>
      <c r="F1534" s="1">
        <v>0</v>
      </c>
      <c r="G1534" s="2">
        <f t="shared" si="34"/>
        <v>1079.8952999999999</v>
      </c>
      <c r="H1534" s="2">
        <f t="shared" si="35"/>
        <v>0.45999999999912689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1636.99</v>
      </c>
      <c r="D1535" s="1">
        <v>0</v>
      </c>
      <c r="E1535" s="1">
        <v>0</v>
      </c>
      <c r="F1535" s="1">
        <v>0</v>
      </c>
      <c r="G1535" s="2">
        <f t="shared" si="34"/>
        <v>91.671440000000004</v>
      </c>
      <c r="H1535" s="2">
        <f t="shared" si="35"/>
        <v>9.9999999999909051E-3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52.57</v>
      </c>
      <c r="D1536" s="1">
        <v>0</v>
      </c>
      <c r="E1536" s="1">
        <v>0</v>
      </c>
      <c r="F1536" s="1">
        <v>0</v>
      </c>
      <c r="G1536" s="2">
        <f t="shared" si="34"/>
        <v>2.9964900000000001</v>
      </c>
      <c r="H1536" s="2">
        <f t="shared" si="35"/>
        <v>0.42999999999999972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412.1</v>
      </c>
      <c r="D1537" s="1">
        <v>0</v>
      </c>
      <c r="E1537" s="1">
        <v>0</v>
      </c>
      <c r="F1537" s="1">
        <v>0</v>
      </c>
      <c r="G1537" s="2">
        <f t="shared" si="34"/>
        <v>23.901800000000001</v>
      </c>
      <c r="H1537" s="2">
        <f t="shared" si="35"/>
        <v>0.10000000000002274</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213.54</v>
      </c>
      <c r="D1538" s="1">
        <v>0</v>
      </c>
      <c r="E1538" s="1">
        <v>0</v>
      </c>
      <c r="F1538" s="1">
        <v>0</v>
      </c>
      <c r="G1538" s="2">
        <f t="shared" si="34"/>
        <v>12.598859999999998</v>
      </c>
      <c r="H1538" s="2">
        <f t="shared" si="35"/>
        <v>0.46000000000000796</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958.78</v>
      </c>
      <c r="D1539" s="1">
        <v>0</v>
      </c>
      <c r="E1539" s="1">
        <v>0</v>
      </c>
      <c r="F1539" s="1">
        <v>0</v>
      </c>
      <c r="G1539" s="2">
        <f t="shared" si="34"/>
        <v>57.526799999999994</v>
      </c>
      <c r="H1539" s="2">
        <f t="shared" si="35"/>
        <v>0.22000000000002728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567.78</v>
      </c>
      <c r="D1540" s="1">
        <v>0</v>
      </c>
      <c r="E1540" s="1">
        <v>0</v>
      </c>
      <c r="F1540" s="1">
        <v>0</v>
      </c>
      <c r="G1540" s="2">
        <f t="shared" si="34"/>
        <v>34.63458</v>
      </c>
      <c r="H1540" s="2">
        <f t="shared" si="35"/>
        <v>0.22000000000002728</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567.78</v>
      </c>
      <c r="D1541" s="1">
        <v>0</v>
      </c>
      <c r="E1541" s="1">
        <v>0</v>
      </c>
      <c r="F1541" s="1">
        <v>0</v>
      </c>
      <c r="G1541" s="2">
        <f t="shared" si="34"/>
        <v>35.202359999999999</v>
      </c>
      <c r="H1541" s="2">
        <f t="shared" si="35"/>
        <v>0.22000000000002728</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5524.47</v>
      </c>
      <c r="D1545" s="1">
        <v>0</v>
      </c>
      <c r="E1545" s="1">
        <v>0</v>
      </c>
      <c r="F1545" s="1">
        <v>0</v>
      </c>
      <c r="G1545" s="2">
        <f t="shared" ref="G1545:G1549" si="36">B1545/1000*C1545</f>
        <v>364.61502000000002</v>
      </c>
      <c r="H1545" s="2">
        <f t="shared" ref="H1545:H1549" si="37">ABS(C1545-ROUND(C1545,0))</f>
        <v>0.47000000000025466</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3679.63</v>
      </c>
      <c r="D1546" s="1">
        <v>0</v>
      </c>
      <c r="E1546" s="1">
        <v>0</v>
      </c>
      <c r="F1546" s="1">
        <v>0</v>
      </c>
      <c r="G1546" s="2">
        <f t="shared" si="36"/>
        <v>246.53521000000003</v>
      </c>
      <c r="H1546" s="2">
        <f t="shared" si="37"/>
        <v>0.36999999999989086</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1844.84</v>
      </c>
      <c r="D1547" s="1">
        <v>0</v>
      </c>
      <c r="E1547" s="1">
        <v>0</v>
      </c>
      <c r="F1547" s="1">
        <v>0</v>
      </c>
      <c r="G1547" s="2">
        <f t="shared" si="36"/>
        <v>125.44912000000001</v>
      </c>
      <c r="H1547" s="2">
        <f t="shared" si="37"/>
        <v>0.16000000000008185</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1531.14</v>
      </c>
      <c r="D1550" s="1">
        <v>0</v>
      </c>
      <c r="E1550" s="1">
        <v>0</v>
      </c>
      <c r="F1550" s="1">
        <v>0</v>
      </c>
      <c r="G1550" s="2">
        <f t="shared" si="34"/>
        <v>108.71093999999999</v>
      </c>
      <c r="H1550" s="2">
        <f t="shared" si="35"/>
        <v>0.14000000000010004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1531.14</v>
      </c>
      <c r="D1551" s="1">
        <v>0</v>
      </c>
      <c r="E1551" s="1">
        <v>0</v>
      </c>
      <c r="F1551" s="1">
        <v>0</v>
      </c>
      <c r="G1551" s="2">
        <f t="shared" si="34"/>
        <v>110.24208</v>
      </c>
      <c r="H1551" s="2">
        <f t="shared" si="35"/>
        <v>0.14000000000010004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7207.93</v>
      </c>
      <c r="D1555" s="1">
        <v>0</v>
      </c>
      <c r="E1555" s="1">
        <v>0</v>
      </c>
      <c r="F1555" s="1">
        <v>0</v>
      </c>
      <c r="G1555" s="2">
        <f t="shared" si="34"/>
        <v>547.80268000000001</v>
      </c>
      <c r="H1555" s="2">
        <f t="shared" si="35"/>
        <v>6.9999999999708962E-2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2829.15</v>
      </c>
      <c r="D1557" s="1">
        <v>0</v>
      </c>
      <c r="E1557" s="1">
        <v>0</v>
      </c>
      <c r="F1557" s="1">
        <v>0</v>
      </c>
      <c r="G1557" s="2">
        <f t="shared" si="34"/>
        <v>220.6737</v>
      </c>
      <c r="H1557" s="2">
        <f t="shared" si="35"/>
        <v>0.15000000000009095</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4378.78</v>
      </c>
      <c r="D1559" s="1">
        <v>0</v>
      </c>
      <c r="E1559" s="1">
        <v>0</v>
      </c>
      <c r="F1559" s="1">
        <v>0</v>
      </c>
      <c r="G1559" s="2">
        <f t="shared" si="34"/>
        <v>350.30239999999998</v>
      </c>
      <c r="H1559" s="2">
        <f t="shared" si="35"/>
        <v>0.22000000000025466</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9154.59</v>
      </c>
      <c r="D1560" s="1">
        <v>0</v>
      </c>
      <c r="E1560" s="1">
        <v>0</v>
      </c>
      <c r="F1560" s="1">
        <v>0</v>
      </c>
      <c r="G1560" s="2">
        <f t="shared" si="34"/>
        <v>741.52179000000001</v>
      </c>
      <c r="H1560" s="2">
        <f t="shared" si="35"/>
        <v>0.40999999999985448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9154.59</v>
      </c>
      <c r="D1561" s="1">
        <v>0</v>
      </c>
      <c r="E1561" s="1">
        <v>0</v>
      </c>
      <c r="F1561" s="1">
        <v>0</v>
      </c>
      <c r="G1561" s="2">
        <f t="shared" si="34"/>
        <v>750.67637999999999</v>
      </c>
      <c r="H1561" s="2">
        <f t="shared" si="35"/>
        <v>0.40999999999985448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76203.820000000007</v>
      </c>
      <c r="D1576" s="1">
        <v>0</v>
      </c>
      <c r="E1576" s="1">
        <v>0</v>
      </c>
      <c r="F1576" s="1">
        <v>0</v>
      </c>
      <c r="G1576" s="2">
        <f t="shared" si="34"/>
        <v>7391.7705400000013</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76203.820000000007</v>
      </c>
      <c r="D1578" s="1">
        <v>0</v>
      </c>
      <c r="E1578" s="1">
        <v>0</v>
      </c>
      <c r="F1578" s="1">
        <v>0</v>
      </c>
      <c r="G1578" s="2">
        <f t="shared" si="34"/>
        <v>7544.1781800000008</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31286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1446018.5599999998</v>
      </c>
      <c r="I16" s="170">
        <f>'PR-RAS'!E6</f>
        <v>2181296.1800000002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1304144.97</v>
      </c>
      <c r="I17" s="170">
        <f>'PR-RAS'!E151</f>
        <v>1577746.0799999998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49492.420000000318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124679.5700000003</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5469242.5000000009</v>
      </c>
      <c r="I20" s="173">
        <f>BILANCA!E7</f>
        <v>5606644.2300000004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622392.37</v>
      </c>
      <c r="I21" s="175">
        <f>BILANCA!E68</f>
        <v>790103.8899999999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220045.27000000002</v>
      </c>
      <c r="I22" s="175">
        <f>BILANCA!E176</f>
        <v>176737.49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5871589.6000000006</v>
      </c>
      <c r="I23" s="177">
        <f>BILANCA!E237</f>
        <v>6220010.6299999999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495081.06999999995</v>
      </c>
      <c r="I24" s="173">
        <f>'RAS-funkcijski'!E5</f>
        <v>955758.99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83636.840000000011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409575.4</v>
      </c>
      <c r="I26" s="175">
        <f>'RAS-funkcijski'!E88</f>
        <v>28129.96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285221.13</v>
      </c>
      <c r="I27" s="175">
        <f>'RAS-funkcijski'!E114</f>
        <v>543037.89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1703054.7999999998</v>
      </c>
      <c r="I28" s="179">
        <f>'RAS-funkcijski'!E141</f>
        <v>2014693.6899999997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220045.27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176737.48999999976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100533.66999999998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76203.820000000007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54" zoomScaleNormal="100" workbookViewId="0">
      <selection activeCell="D266" sqref="D2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1446018.5599999998</v>
      </c>
      <c r="E6" s="51">
        <f>E7+E44+E50+E82+E106+E124+E133+E139</f>
        <v>2181296.1800000002</v>
      </c>
      <c r="F6" s="52">
        <f t="shared" ref="F6:F131" si="0">IF(D6&lt;&gt;0,IF(E6/D6&gt;=100,"&gt;&gt;100",E6/D6*100),"-")</f>
        <v>150.84842202855268</v>
      </c>
    </row>
    <row r="7" spans="1:25" ht="12.75" customHeight="1" x14ac:dyDescent="0.2">
      <c r="A7" s="53">
        <v>61</v>
      </c>
      <c r="B7" s="294" t="s">
        <v>60</v>
      </c>
      <c r="C7" s="50" t="s">
        <v>61</v>
      </c>
      <c r="D7" s="51">
        <f t="shared" ref="D7:E7" si="1">D8+D17+D23+D29+D37+D40</f>
        <v>875333.83</v>
      </c>
      <c r="E7" s="51">
        <f t="shared" si="1"/>
        <v>1275213.79</v>
      </c>
      <c r="F7" s="52">
        <f t="shared" si="0"/>
        <v>145.68313782639933</v>
      </c>
    </row>
    <row r="8" spans="1:25" ht="12.75" customHeight="1" x14ac:dyDescent="0.2">
      <c r="A8" s="53">
        <v>611</v>
      </c>
      <c r="B8" s="85" t="s">
        <v>62</v>
      </c>
      <c r="C8" s="50" t="s">
        <v>63</v>
      </c>
      <c r="D8" s="51">
        <f t="shared" ref="D8:E8" si="2">SUM(D9:D14)-D15-D16</f>
        <v>841909.22</v>
      </c>
      <c r="E8" s="51">
        <f t="shared" si="2"/>
        <v>1220990.02</v>
      </c>
      <c r="F8" s="52">
        <f t="shared" si="0"/>
        <v>145.02632718525163</v>
      </c>
    </row>
    <row r="9" spans="1:25" ht="12.75" customHeight="1" x14ac:dyDescent="0.2">
      <c r="A9" s="53">
        <v>6111</v>
      </c>
      <c r="B9" s="85" t="s">
        <v>64</v>
      </c>
      <c r="C9" s="50" t="s">
        <v>65</v>
      </c>
      <c r="D9" s="242">
        <v>958393.57</v>
      </c>
      <c r="E9" s="242">
        <v>1173740.1499999999</v>
      </c>
      <c r="F9" s="52">
        <f t="shared" si="0"/>
        <v>122.46953514097554</v>
      </c>
    </row>
    <row r="10" spans="1:25" ht="12.75" customHeight="1" x14ac:dyDescent="0.2">
      <c r="A10" s="53">
        <v>6112</v>
      </c>
      <c r="B10" s="85" t="s">
        <v>66</v>
      </c>
      <c r="C10" s="50" t="s">
        <v>67</v>
      </c>
      <c r="D10" s="242">
        <v>0</v>
      </c>
      <c r="E10" s="242">
        <v>57869.22</v>
      </c>
      <c r="F10" s="52" t="str">
        <f t="shared" si="0"/>
        <v>-</v>
      </c>
    </row>
    <row r="11" spans="1:25" ht="12.75" customHeight="1" x14ac:dyDescent="0.2">
      <c r="A11" s="53">
        <v>6113</v>
      </c>
      <c r="B11" s="85" t="s">
        <v>68</v>
      </c>
      <c r="C11" s="50" t="s">
        <v>69</v>
      </c>
      <c r="D11" s="242">
        <v>0</v>
      </c>
      <c r="E11" s="242">
        <v>28295.85</v>
      </c>
      <c r="F11" s="52" t="str">
        <f t="shared" si="0"/>
        <v>-</v>
      </c>
    </row>
    <row r="12" spans="1:25" ht="12.75" customHeight="1" x14ac:dyDescent="0.2">
      <c r="A12" s="53">
        <v>6114</v>
      </c>
      <c r="B12" s="85" t="s">
        <v>70</v>
      </c>
      <c r="C12" s="50" t="s">
        <v>71</v>
      </c>
      <c r="D12" s="242">
        <v>0</v>
      </c>
      <c r="E12" s="242">
        <v>74702.27</v>
      </c>
      <c r="F12" s="52" t="str">
        <f t="shared" si="0"/>
        <v>-</v>
      </c>
    </row>
    <row r="13" spans="1:25" ht="12.75" customHeight="1" x14ac:dyDescent="0.2">
      <c r="A13" s="53">
        <v>6115</v>
      </c>
      <c r="B13" s="85" t="s">
        <v>72</v>
      </c>
      <c r="C13" s="50" t="s">
        <v>73</v>
      </c>
      <c r="D13" s="242">
        <v>56376.85</v>
      </c>
      <c r="E13" s="242">
        <v>66534.28</v>
      </c>
      <c r="F13" s="52">
        <f t="shared" si="0"/>
        <v>118.01702294470159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172861.2</v>
      </c>
      <c r="E15" s="242">
        <v>180151.75</v>
      </c>
      <c r="F15" s="52">
        <f t="shared" si="0"/>
        <v>104.21757456271274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25504.85</v>
      </c>
      <c r="E23" s="51">
        <f t="shared" si="4"/>
        <v>40220.01</v>
      </c>
      <c r="F23" s="52">
        <f t="shared" si="0"/>
        <v>157.69553633916689</v>
      </c>
    </row>
    <row r="24" spans="1:6" ht="12.75" customHeight="1" x14ac:dyDescent="0.2">
      <c r="A24" s="53">
        <v>6131</v>
      </c>
      <c r="B24" s="85" t="s">
        <v>94</v>
      </c>
      <c r="C24" s="50" t="s">
        <v>95</v>
      </c>
      <c r="D24" s="242">
        <v>11399.18</v>
      </c>
      <c r="E24" s="242">
        <v>11879.44</v>
      </c>
      <c r="F24" s="52">
        <f t="shared" si="0"/>
        <v>104.21311006581175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14105.67</v>
      </c>
      <c r="E27" s="242">
        <v>28340.57</v>
      </c>
      <c r="F27" s="52">
        <f t="shared" si="0"/>
        <v>200.91615641086173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7919.76</v>
      </c>
      <c r="E29" s="51">
        <f t="shared" si="5"/>
        <v>14003.76</v>
      </c>
      <c r="F29" s="52">
        <f t="shared" si="0"/>
        <v>176.82050971241551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7919.76</v>
      </c>
      <c r="E31" s="242">
        <v>14003.76</v>
      </c>
      <c r="F31" s="52">
        <f t="shared" si="0"/>
        <v>176.82050971241551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315824.67</v>
      </c>
      <c r="E50" s="51">
        <f>E51+E54+E59+E62+E65+E68+E71+E74+E77</f>
        <v>604257.91</v>
      </c>
      <c r="F50" s="52">
        <f t="shared" si="0"/>
        <v>191.327013814342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312941.76</v>
      </c>
      <c r="E59" s="51">
        <f t="shared" si="12"/>
        <v>580344.77</v>
      </c>
      <c r="F59" s="52">
        <f t="shared" si="0"/>
        <v>185.44817093123015</v>
      </c>
    </row>
    <row r="60" spans="1:6" ht="24" x14ac:dyDescent="0.2">
      <c r="A60" s="53">
        <v>6331</v>
      </c>
      <c r="B60" s="86" t="s">
        <v>166</v>
      </c>
      <c r="C60" s="50" t="s">
        <v>167</v>
      </c>
      <c r="D60" s="242">
        <v>302441.76</v>
      </c>
      <c r="E60" s="242">
        <v>477968.35</v>
      </c>
      <c r="F60" s="52">
        <f t="shared" si="0"/>
        <v>158.03649271185301</v>
      </c>
    </row>
    <row r="61" spans="1:6" ht="24" x14ac:dyDescent="0.2">
      <c r="A61" s="53">
        <v>6332</v>
      </c>
      <c r="B61" s="86" t="s">
        <v>168</v>
      </c>
      <c r="C61" s="50" t="s">
        <v>169</v>
      </c>
      <c r="D61" s="242">
        <v>10500</v>
      </c>
      <c r="E61" s="242">
        <v>102376.42</v>
      </c>
      <c r="F61" s="52">
        <f t="shared" si="0"/>
        <v>975.0135238095238</v>
      </c>
    </row>
    <row r="62" spans="1:6" ht="12.75" customHeight="1" x14ac:dyDescent="0.2">
      <c r="A62" s="53">
        <v>634</v>
      </c>
      <c r="B62" s="85" t="s">
        <v>170</v>
      </c>
      <c r="C62" s="50" t="s">
        <v>171</v>
      </c>
      <c r="D62" s="51">
        <f t="shared" ref="D62:E62" si="13">SUM(D63:D64)</f>
        <v>522.85</v>
      </c>
      <c r="E62" s="51">
        <f t="shared" si="13"/>
        <v>1750.54</v>
      </c>
      <c r="F62" s="52">
        <f t="shared" si="0"/>
        <v>334.8073061107392</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522.85</v>
      </c>
      <c r="E64" s="242">
        <v>1750.54</v>
      </c>
      <c r="F64" s="52">
        <f t="shared" si="0"/>
        <v>334.8073061107392</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2360.06</v>
      </c>
      <c r="E68" s="51">
        <f t="shared" si="15"/>
        <v>2802.6</v>
      </c>
      <c r="F68" s="52">
        <f t="shared" si="0"/>
        <v>118.75121818936807</v>
      </c>
    </row>
    <row r="69" spans="1:6" ht="12.75" customHeight="1" x14ac:dyDescent="0.2">
      <c r="A69" s="53" t="s">
        <v>184</v>
      </c>
      <c r="B69" s="85" t="s">
        <v>185</v>
      </c>
      <c r="C69" s="50" t="s">
        <v>184</v>
      </c>
      <c r="D69" s="242">
        <v>2360.06</v>
      </c>
      <c r="E69" s="242">
        <v>2802.6</v>
      </c>
      <c r="F69" s="52">
        <f t="shared" si="0"/>
        <v>118.75121818936807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19360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19360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39086.890000000007</v>
      </c>
      <c r="E82" s="51">
        <f t="shared" si="19"/>
        <v>36756.75</v>
      </c>
      <c r="F82" s="52">
        <f t="shared" si="0"/>
        <v>94.038563825364449</v>
      </c>
    </row>
    <row r="83" spans="1:6" ht="12.75" customHeight="1" x14ac:dyDescent="0.2">
      <c r="A83" s="53">
        <v>641</v>
      </c>
      <c r="B83" s="85" t="s">
        <v>212</v>
      </c>
      <c r="C83" s="50" t="s">
        <v>213</v>
      </c>
      <c r="D83" s="51">
        <f t="shared" ref="D83:E83" si="20">SUM(D84:D90)</f>
        <v>7.36</v>
      </c>
      <c r="E83" s="51">
        <f t="shared" si="20"/>
        <v>21.32</v>
      </c>
      <c r="F83" s="52">
        <f t="shared" si="0"/>
        <v>289.67391304347825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7.36</v>
      </c>
      <c r="E85" s="242">
        <v>21.32</v>
      </c>
      <c r="F85" s="52">
        <f t="shared" si="0"/>
        <v>289.67391304347825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39079.530000000006</v>
      </c>
      <c r="E91" s="51">
        <f t="shared" si="21"/>
        <v>36735.43</v>
      </c>
      <c r="F91" s="52">
        <f t="shared" si="0"/>
        <v>94.001719058545476</v>
      </c>
    </row>
    <row r="92" spans="1:6" ht="12.75" customHeight="1" x14ac:dyDescent="0.2">
      <c r="A92" s="53">
        <v>6421</v>
      </c>
      <c r="B92" s="85" t="s">
        <v>230</v>
      </c>
      <c r="C92" s="50" t="s">
        <v>231</v>
      </c>
      <c r="D92" s="242">
        <v>1192.97</v>
      </c>
      <c r="E92" s="242">
        <v>1126.8800000000001</v>
      </c>
      <c r="F92" s="52">
        <f t="shared" si="0"/>
        <v>94.460045097529701</v>
      </c>
    </row>
    <row r="93" spans="1:6" ht="12.75" customHeight="1" x14ac:dyDescent="0.2">
      <c r="A93" s="53">
        <v>6422</v>
      </c>
      <c r="B93" s="85" t="s">
        <v>232</v>
      </c>
      <c r="C93" s="50" t="s">
        <v>233</v>
      </c>
      <c r="D93" s="242">
        <v>37797.480000000003</v>
      </c>
      <c r="E93" s="242">
        <v>35341.69</v>
      </c>
      <c r="F93" s="52">
        <f t="shared" si="0"/>
        <v>93.502767909395018</v>
      </c>
    </row>
    <row r="94" spans="1:6" ht="12.75" customHeight="1" x14ac:dyDescent="0.2">
      <c r="A94" s="53">
        <v>6423</v>
      </c>
      <c r="B94" s="85" t="s">
        <v>234</v>
      </c>
      <c r="C94" s="50" t="s">
        <v>235</v>
      </c>
      <c r="D94" s="242">
        <v>8.64</v>
      </c>
      <c r="E94" s="242">
        <v>14.23</v>
      </c>
      <c r="F94" s="52">
        <f t="shared" si="0"/>
        <v>164.69907407407408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80.44</v>
      </c>
      <c r="E97" s="242">
        <v>252.63</v>
      </c>
      <c r="F97" s="52">
        <f t="shared" si="0"/>
        <v>314.06016907011434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199986.78</v>
      </c>
      <c r="E106" s="51">
        <f t="shared" si="23"/>
        <v>216227.12</v>
      </c>
      <c r="F106" s="52">
        <f t="shared" si="0"/>
        <v>108.12070677871807</v>
      </c>
    </row>
    <row r="107" spans="1:6" ht="12.75" customHeight="1" x14ac:dyDescent="0.2">
      <c r="A107" s="53">
        <v>651</v>
      </c>
      <c r="B107" s="85" t="s">
        <v>260</v>
      </c>
      <c r="C107" s="50" t="s">
        <v>261</v>
      </c>
      <c r="D107" s="51">
        <f t="shared" ref="D107:E107" si="24">SUM(D108:D111)</f>
        <v>15.69</v>
      </c>
      <c r="E107" s="51">
        <f t="shared" si="24"/>
        <v>0</v>
      </c>
      <c r="F107" s="52">
        <f t="shared" si="0"/>
        <v>0</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15.69</v>
      </c>
      <c r="E111" s="242">
        <v>0</v>
      </c>
      <c r="F111" s="52">
        <f t="shared" si="0"/>
        <v>0</v>
      </c>
    </row>
    <row r="112" spans="1:6" ht="12.75" customHeight="1" x14ac:dyDescent="0.2">
      <c r="A112" s="53">
        <v>652</v>
      </c>
      <c r="B112" s="85" t="s">
        <v>270</v>
      </c>
      <c r="C112" s="50" t="s">
        <v>271</v>
      </c>
      <c r="D112" s="51">
        <f t="shared" ref="D112:E112" si="25">SUM(D113:D119)</f>
        <v>150213.47</v>
      </c>
      <c r="E112" s="51">
        <f t="shared" si="25"/>
        <v>165728.51</v>
      </c>
      <c r="F112" s="52">
        <f t="shared" si="0"/>
        <v>110.32866093832997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2363.5500000000002</v>
      </c>
      <c r="E115" s="242">
        <v>7303.59</v>
      </c>
      <c r="F115" s="52">
        <f t="shared" si="0"/>
        <v>309.00932918702796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147849.92000000001</v>
      </c>
      <c r="E117" s="242">
        <v>158424.92000000001</v>
      </c>
      <c r="F117" s="52">
        <f t="shared" si="0"/>
        <v>107.15252331553511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49757.619999999995</v>
      </c>
      <c r="E120" s="51">
        <f t="shared" si="26"/>
        <v>50498.61</v>
      </c>
      <c r="F120" s="52">
        <f t="shared" si="0"/>
        <v>101.4891990412725</v>
      </c>
    </row>
    <row r="121" spans="1:6" ht="12.75" customHeight="1" x14ac:dyDescent="0.2">
      <c r="A121" s="53">
        <v>6531</v>
      </c>
      <c r="B121" s="85" t="s">
        <v>288</v>
      </c>
      <c r="C121" s="50" t="s">
        <v>289</v>
      </c>
      <c r="D121" s="242">
        <v>551.20000000000005</v>
      </c>
      <c r="E121" s="242">
        <v>2280.64</v>
      </c>
      <c r="F121" s="52">
        <f t="shared" si="0"/>
        <v>413.75907111756163</v>
      </c>
    </row>
    <row r="122" spans="1:6" ht="12.75" customHeight="1" x14ac:dyDescent="0.2">
      <c r="A122" s="53">
        <v>6532</v>
      </c>
      <c r="B122" s="85" t="s">
        <v>290</v>
      </c>
      <c r="C122" s="50" t="s">
        <v>291</v>
      </c>
      <c r="D122" s="242">
        <v>49206.42</v>
      </c>
      <c r="E122" s="242">
        <v>48217.97</v>
      </c>
      <c r="F122" s="52">
        <f t="shared" si="0"/>
        <v>97.991217406183992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15627.39</v>
      </c>
      <c r="E124" s="51">
        <f t="shared" si="27"/>
        <v>48840.61</v>
      </c>
      <c r="F124" s="52">
        <f t="shared" si="0"/>
        <v>312.53209909012321</v>
      </c>
    </row>
    <row r="125" spans="1:6" ht="12.75" customHeight="1" x14ac:dyDescent="0.2">
      <c r="A125" s="53">
        <v>661</v>
      </c>
      <c r="B125" s="86" t="s">
        <v>296</v>
      </c>
      <c r="C125" s="50" t="s">
        <v>297</v>
      </c>
      <c r="D125" s="51">
        <f t="shared" ref="D125:E125" si="28">SUM(D126:D127)</f>
        <v>9969.1</v>
      </c>
      <c r="E125" s="51">
        <f t="shared" si="28"/>
        <v>8015.61</v>
      </c>
      <c r="F125" s="52">
        <f t="shared" si="0"/>
        <v>80.404550059684425</v>
      </c>
    </row>
    <row r="126" spans="1:6" ht="12.75" customHeight="1" x14ac:dyDescent="0.2">
      <c r="A126" s="53">
        <v>6614</v>
      </c>
      <c r="B126" s="86" t="s">
        <v>298</v>
      </c>
      <c r="C126" s="50" t="s">
        <v>299</v>
      </c>
      <c r="D126" s="242">
        <v>9969.1</v>
      </c>
      <c r="E126" s="242">
        <v>8015.61</v>
      </c>
      <c r="F126" s="52">
        <f t="shared" si="0"/>
        <v>80.404550059684425</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5658.29</v>
      </c>
      <c r="E128" s="51">
        <f t="shared" si="29"/>
        <v>40825</v>
      </c>
      <c r="F128" s="52">
        <f t="shared" si="0"/>
        <v>721.50773466895475</v>
      </c>
    </row>
    <row r="129" spans="1:6" ht="12.75" customHeight="1" x14ac:dyDescent="0.2">
      <c r="A129" s="53">
        <v>6631</v>
      </c>
      <c r="B129" s="86" t="s">
        <v>304</v>
      </c>
      <c r="C129" s="50" t="s">
        <v>305</v>
      </c>
      <c r="D129" s="242">
        <v>5658.29</v>
      </c>
      <c r="E129" s="242">
        <v>9825</v>
      </c>
      <c r="F129" s="52">
        <f t="shared" si="0"/>
        <v>173.63903228713974</v>
      </c>
    </row>
    <row r="130" spans="1:6" ht="12.75" customHeight="1" x14ac:dyDescent="0.2">
      <c r="A130" s="53">
        <v>6632</v>
      </c>
      <c r="B130" s="232" t="s">
        <v>306</v>
      </c>
      <c r="C130" s="50" t="s">
        <v>307</v>
      </c>
      <c r="D130" s="242">
        <v>0</v>
      </c>
      <c r="E130" s="242">
        <v>31000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159</v>
      </c>
      <c r="E139" s="51">
        <f t="shared" si="33"/>
        <v>0</v>
      </c>
      <c r="F139" s="52">
        <f t="shared" si="31"/>
        <v>0</v>
      </c>
    </row>
    <row r="140" spans="1:6" ht="12.75" customHeight="1" x14ac:dyDescent="0.2">
      <c r="A140" s="53">
        <v>681</v>
      </c>
      <c r="B140" s="85" t="s">
        <v>326</v>
      </c>
      <c r="C140" s="50" t="s">
        <v>327</v>
      </c>
      <c r="D140" s="51">
        <f t="shared" ref="D140:E140" si="34">SUM(D141:D149)</f>
        <v>159</v>
      </c>
      <c r="E140" s="51">
        <f t="shared" si="34"/>
        <v>0</v>
      </c>
      <c r="F140" s="52">
        <f t="shared" si="31"/>
        <v>0</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159</v>
      </c>
      <c r="E149" s="242">
        <v>0</v>
      </c>
      <c r="F149" s="52">
        <f t="shared" si="31"/>
        <v>0</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1304144.97</v>
      </c>
      <c r="E151" s="51">
        <f t="shared" si="35"/>
        <v>1577746.0799999998</v>
      </c>
      <c r="F151" s="52">
        <f t="shared" si="31"/>
        <v>120.97934787111895</v>
      </c>
    </row>
    <row r="152" spans="1:6" ht="12.75" customHeight="1" x14ac:dyDescent="0.2">
      <c r="A152" s="53">
        <v>31</v>
      </c>
      <c r="B152" s="85" t="s">
        <v>349</v>
      </c>
      <c r="C152" s="50" t="s">
        <v>350</v>
      </c>
      <c r="D152" s="51">
        <f t="shared" ref="D152:E152" si="36">D153+D158+D159</f>
        <v>395854.81</v>
      </c>
      <c r="E152" s="51">
        <f t="shared" si="36"/>
        <v>538112.25</v>
      </c>
      <c r="F152" s="52">
        <f t="shared" si="31"/>
        <v>135.93677186845349</v>
      </c>
    </row>
    <row r="153" spans="1:6" ht="12.75" customHeight="1" x14ac:dyDescent="0.2">
      <c r="A153" s="53">
        <v>311</v>
      </c>
      <c r="B153" s="85" t="s">
        <v>351</v>
      </c>
      <c r="C153" s="50" t="s">
        <v>352</v>
      </c>
      <c r="D153" s="51">
        <f t="shared" ref="D153:E153" si="37">SUM(D154:D157)</f>
        <v>313862.93</v>
      </c>
      <c r="E153" s="51">
        <f t="shared" si="37"/>
        <v>429027.87</v>
      </c>
      <c r="F153" s="52">
        <f t="shared" si="31"/>
        <v>136.69274992112003</v>
      </c>
    </row>
    <row r="154" spans="1:6" ht="12.75" customHeight="1" x14ac:dyDescent="0.2">
      <c r="A154" s="53">
        <v>3111</v>
      </c>
      <c r="B154" s="85" t="s">
        <v>353</v>
      </c>
      <c r="C154" s="50" t="s">
        <v>354</v>
      </c>
      <c r="D154" s="242">
        <v>313862.93</v>
      </c>
      <c r="E154" s="242">
        <v>429027.87</v>
      </c>
      <c r="F154" s="52">
        <f t="shared" si="31"/>
        <v>136.69274992112003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35047.99</v>
      </c>
      <c r="E158" s="242">
        <v>42648.24</v>
      </c>
      <c r="F158" s="52">
        <f t="shared" si="31"/>
        <v>121.68526640186784</v>
      </c>
    </row>
    <row r="159" spans="1:6" ht="12.75" customHeight="1" x14ac:dyDescent="0.2">
      <c r="A159" s="53">
        <v>313</v>
      </c>
      <c r="B159" s="85" t="s">
        <v>363</v>
      </c>
      <c r="C159" s="50" t="s">
        <v>364</v>
      </c>
      <c r="D159" s="51">
        <f t="shared" ref="D159:E159" si="38">SUM(D160:D162)</f>
        <v>46943.89</v>
      </c>
      <c r="E159" s="51">
        <f t="shared" si="38"/>
        <v>66436.14</v>
      </c>
      <c r="F159" s="52">
        <f t="shared" si="31"/>
        <v>141.522443069801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46943.89</v>
      </c>
      <c r="E161" s="242">
        <v>66436.14</v>
      </c>
      <c r="F161" s="52">
        <f t="shared" si="31"/>
        <v>141.522443069801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524284.36999999988</v>
      </c>
      <c r="E163" s="51">
        <f t="shared" si="39"/>
        <v>630682.51</v>
      </c>
      <c r="F163" s="52">
        <f t="shared" si="31"/>
        <v>120.29397519517893</v>
      </c>
    </row>
    <row r="164" spans="1:6" ht="12.75" customHeight="1" x14ac:dyDescent="0.2">
      <c r="A164" s="53">
        <v>321</v>
      </c>
      <c r="B164" s="85" t="s">
        <v>372</v>
      </c>
      <c r="C164" s="50" t="s">
        <v>373</v>
      </c>
      <c r="D164" s="51">
        <f t="shared" ref="D164:E164" si="40">SUM(D165:D168)</f>
        <v>20542.419999999998</v>
      </c>
      <c r="E164" s="51">
        <f t="shared" si="40"/>
        <v>26182.44</v>
      </c>
      <c r="F164" s="52">
        <f t="shared" si="31"/>
        <v>127.45547992884967</v>
      </c>
    </row>
    <row r="165" spans="1:6" ht="12.75" customHeight="1" x14ac:dyDescent="0.2">
      <c r="A165" s="53">
        <v>3211</v>
      </c>
      <c r="B165" s="85" t="s">
        <v>374</v>
      </c>
      <c r="C165" s="50" t="s">
        <v>375</v>
      </c>
      <c r="D165" s="242">
        <v>6546.69</v>
      </c>
      <c r="E165" s="242">
        <v>9408.68</v>
      </c>
      <c r="F165" s="52">
        <f t="shared" si="31"/>
        <v>143.71659571478108</v>
      </c>
    </row>
    <row r="166" spans="1:6" ht="12.75" customHeight="1" x14ac:dyDescent="0.2">
      <c r="A166" s="53">
        <v>3212</v>
      </c>
      <c r="B166" s="85" t="s">
        <v>376</v>
      </c>
      <c r="C166" s="50" t="s">
        <v>377</v>
      </c>
      <c r="D166" s="242">
        <v>8581.4500000000007</v>
      </c>
      <c r="E166" s="242">
        <v>12168.8</v>
      </c>
      <c r="F166" s="52">
        <f t="shared" si="31"/>
        <v>141.80354135956043</v>
      </c>
    </row>
    <row r="167" spans="1:6" ht="12.75" customHeight="1" x14ac:dyDescent="0.2">
      <c r="A167" s="53">
        <v>3213</v>
      </c>
      <c r="B167" s="85" t="s">
        <v>378</v>
      </c>
      <c r="C167" s="50" t="s">
        <v>379</v>
      </c>
      <c r="D167" s="242">
        <v>5414.28</v>
      </c>
      <c r="E167" s="242">
        <v>4604.96</v>
      </c>
      <c r="F167" s="52">
        <f t="shared" si="31"/>
        <v>85.052121427041101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96904.62000000001</v>
      </c>
      <c r="E169" s="51">
        <f t="shared" si="41"/>
        <v>111600.82999999999</v>
      </c>
      <c r="F169" s="52">
        <f t="shared" si="31"/>
        <v>115.16564432118921</v>
      </c>
    </row>
    <row r="170" spans="1:6" ht="12.75" customHeight="1" x14ac:dyDescent="0.2">
      <c r="A170" s="53">
        <v>3221</v>
      </c>
      <c r="B170" s="85" t="s">
        <v>384</v>
      </c>
      <c r="C170" s="50" t="s">
        <v>385</v>
      </c>
      <c r="D170" s="242">
        <v>11672.86</v>
      </c>
      <c r="E170" s="242">
        <v>7648.27</v>
      </c>
      <c r="F170" s="52">
        <f t="shared" si="31"/>
        <v>65.521817275286438</v>
      </c>
    </row>
    <row r="171" spans="1:6" ht="12.75" customHeight="1" x14ac:dyDescent="0.2">
      <c r="A171" s="53">
        <v>3222</v>
      </c>
      <c r="B171" s="85" t="s">
        <v>386</v>
      </c>
      <c r="C171" s="50" t="s">
        <v>387</v>
      </c>
      <c r="D171" s="242">
        <v>14773.42</v>
      </c>
      <c r="E171" s="242">
        <v>17377.43</v>
      </c>
      <c r="F171" s="52">
        <f t="shared" si="31"/>
        <v>117.62631807665389</v>
      </c>
    </row>
    <row r="172" spans="1:6" ht="12.75" customHeight="1" x14ac:dyDescent="0.2">
      <c r="A172" s="53">
        <v>3223</v>
      </c>
      <c r="B172" s="85" t="s">
        <v>388</v>
      </c>
      <c r="C172" s="50" t="s">
        <v>389</v>
      </c>
      <c r="D172" s="242">
        <v>50231.35</v>
      </c>
      <c r="E172" s="242">
        <v>51298.14</v>
      </c>
      <c r="F172" s="52">
        <f t="shared" si="31"/>
        <v>102.12375339305035</v>
      </c>
    </row>
    <row r="173" spans="1:6" ht="12.75" customHeight="1" x14ac:dyDescent="0.2">
      <c r="A173" s="53">
        <v>3224</v>
      </c>
      <c r="B173" s="85" t="s">
        <v>390</v>
      </c>
      <c r="C173" s="50" t="s">
        <v>391</v>
      </c>
      <c r="D173" s="242">
        <v>8432.67</v>
      </c>
      <c r="E173" s="242">
        <v>8605.0300000000007</v>
      </c>
      <c r="F173" s="52">
        <f t="shared" si="31"/>
        <v>102.04395523600473</v>
      </c>
    </row>
    <row r="174" spans="1:6" ht="12.75" customHeight="1" x14ac:dyDescent="0.2">
      <c r="A174" s="53">
        <v>3225</v>
      </c>
      <c r="B174" s="85" t="s">
        <v>392</v>
      </c>
      <c r="C174" s="50" t="s">
        <v>393</v>
      </c>
      <c r="D174" s="242">
        <v>8735.2199999999993</v>
      </c>
      <c r="E174" s="242">
        <v>25186.53</v>
      </c>
      <c r="F174" s="52">
        <f t="shared" si="31"/>
        <v>288.33309292725312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3059.1</v>
      </c>
      <c r="E176" s="242">
        <v>1485.43</v>
      </c>
      <c r="F176" s="52">
        <f t="shared" si="31"/>
        <v>48.557745742211765</v>
      </c>
    </row>
    <row r="177" spans="1:6" ht="12.75" customHeight="1" x14ac:dyDescent="0.2">
      <c r="A177" s="53">
        <v>323</v>
      </c>
      <c r="B177" s="85" t="s">
        <v>398</v>
      </c>
      <c r="C177" s="50" t="s">
        <v>399</v>
      </c>
      <c r="D177" s="51">
        <f t="shared" ref="D177:E177" si="42">SUM(D178:D186)</f>
        <v>278478.09999999992</v>
      </c>
      <c r="E177" s="51">
        <f t="shared" si="42"/>
        <v>331714.7</v>
      </c>
      <c r="F177" s="52">
        <f t="shared" si="31"/>
        <v>119.11697903713079</v>
      </c>
    </row>
    <row r="178" spans="1:6" ht="12.75" customHeight="1" x14ac:dyDescent="0.2">
      <c r="A178" s="53">
        <v>3231</v>
      </c>
      <c r="B178" s="85" t="s">
        <v>400</v>
      </c>
      <c r="C178" s="50" t="s">
        <v>401</v>
      </c>
      <c r="D178" s="242">
        <v>15468.65</v>
      </c>
      <c r="E178" s="242">
        <v>18852.939999999999</v>
      </c>
      <c r="F178" s="52">
        <f t="shared" si="31"/>
        <v>121.87837981982914</v>
      </c>
    </row>
    <row r="179" spans="1:6" ht="12.75" customHeight="1" x14ac:dyDescent="0.2">
      <c r="A179" s="53">
        <v>3232</v>
      </c>
      <c r="B179" s="85" t="s">
        <v>402</v>
      </c>
      <c r="C179" s="50" t="s">
        <v>403</v>
      </c>
      <c r="D179" s="242">
        <v>108839.55</v>
      </c>
      <c r="E179" s="242">
        <v>155359.74</v>
      </c>
      <c r="F179" s="52">
        <f t="shared" si="31"/>
        <v>142.74199038860414</v>
      </c>
    </row>
    <row r="180" spans="1:6" ht="12.75" customHeight="1" x14ac:dyDescent="0.2">
      <c r="A180" s="53">
        <v>3233</v>
      </c>
      <c r="B180" s="85" t="s">
        <v>404</v>
      </c>
      <c r="C180" s="50" t="s">
        <v>405</v>
      </c>
      <c r="D180" s="242">
        <v>22237.919999999998</v>
      </c>
      <c r="E180" s="242">
        <v>33604.26</v>
      </c>
      <c r="F180" s="52">
        <f t="shared" si="31"/>
        <v>151.11242418355675</v>
      </c>
    </row>
    <row r="181" spans="1:6" ht="12.75" customHeight="1" x14ac:dyDescent="0.2">
      <c r="A181" s="53">
        <v>3234</v>
      </c>
      <c r="B181" s="85" t="s">
        <v>406</v>
      </c>
      <c r="C181" s="50" t="s">
        <v>407</v>
      </c>
      <c r="D181" s="242">
        <v>23899.55</v>
      </c>
      <c r="E181" s="242">
        <v>24861.11</v>
      </c>
      <c r="F181" s="52">
        <f t="shared" si="31"/>
        <v>104.02333935157775</v>
      </c>
    </row>
    <row r="182" spans="1:6" ht="12.75" customHeight="1" x14ac:dyDescent="0.2">
      <c r="A182" s="53">
        <v>3235</v>
      </c>
      <c r="B182" s="85" t="s">
        <v>408</v>
      </c>
      <c r="C182" s="50" t="s">
        <v>409</v>
      </c>
      <c r="D182" s="242">
        <v>2384.0100000000002</v>
      </c>
      <c r="E182" s="242">
        <v>3813.04</v>
      </c>
      <c r="F182" s="52">
        <f t="shared" si="31"/>
        <v>159.94228212129983</v>
      </c>
    </row>
    <row r="183" spans="1:6" ht="12.75" customHeight="1" x14ac:dyDescent="0.2">
      <c r="A183" s="53">
        <v>3236</v>
      </c>
      <c r="B183" s="85" t="s">
        <v>410</v>
      </c>
      <c r="C183" s="50" t="s">
        <v>411</v>
      </c>
      <c r="D183" s="242">
        <v>4298.46</v>
      </c>
      <c r="E183" s="242">
        <v>5537.37</v>
      </c>
      <c r="F183" s="52">
        <f t="shared" si="31"/>
        <v>128.82218282826872</v>
      </c>
    </row>
    <row r="184" spans="1:6" ht="12.75" customHeight="1" x14ac:dyDescent="0.2">
      <c r="A184" s="53">
        <v>3237</v>
      </c>
      <c r="B184" s="85" t="s">
        <v>412</v>
      </c>
      <c r="C184" s="50" t="s">
        <v>413</v>
      </c>
      <c r="D184" s="242">
        <v>90188.81</v>
      </c>
      <c r="E184" s="242">
        <v>76586.899999999994</v>
      </c>
      <c r="F184" s="52">
        <f t="shared" si="31"/>
        <v>84.918406174779321</v>
      </c>
    </row>
    <row r="185" spans="1:6" ht="12.75" customHeight="1" x14ac:dyDescent="0.2">
      <c r="A185" s="53">
        <v>3238</v>
      </c>
      <c r="B185" s="85" t="s">
        <v>414</v>
      </c>
      <c r="C185" s="50" t="s">
        <v>415</v>
      </c>
      <c r="D185" s="242">
        <v>106.79</v>
      </c>
      <c r="E185" s="242">
        <v>1865.4</v>
      </c>
      <c r="F185" s="52">
        <f t="shared" si="31"/>
        <v>1746.7927708586944</v>
      </c>
    </row>
    <row r="186" spans="1:6" ht="12.75" customHeight="1" x14ac:dyDescent="0.2">
      <c r="A186" s="53">
        <v>3239</v>
      </c>
      <c r="B186" s="85" t="s">
        <v>416</v>
      </c>
      <c r="C186" s="50" t="s">
        <v>417</v>
      </c>
      <c r="D186" s="242">
        <v>11054.36</v>
      </c>
      <c r="E186" s="242">
        <v>11233.94</v>
      </c>
      <c r="F186" s="52">
        <f t="shared" si="31"/>
        <v>101.6245173849956</v>
      </c>
    </row>
    <row r="187" spans="1:6" ht="12.75" customHeight="1" x14ac:dyDescent="0.2">
      <c r="A187" s="53">
        <v>324</v>
      </c>
      <c r="B187" s="85" t="s">
        <v>418</v>
      </c>
      <c r="C187" s="50" t="s">
        <v>419</v>
      </c>
      <c r="D187" s="242">
        <v>361.01</v>
      </c>
      <c r="E187" s="242">
        <v>0</v>
      </c>
      <c r="F187" s="52">
        <f t="shared" si="31"/>
        <v>0</v>
      </c>
    </row>
    <row r="188" spans="1:6" ht="12.75" customHeight="1" x14ac:dyDescent="0.2">
      <c r="A188" s="53">
        <v>329</v>
      </c>
      <c r="B188" s="85" t="s">
        <v>420</v>
      </c>
      <c r="C188" s="50" t="s">
        <v>421</v>
      </c>
      <c r="D188" s="51">
        <f t="shared" ref="D188:E188" si="43">SUM(D189:D195)</f>
        <v>127998.22</v>
      </c>
      <c r="E188" s="51">
        <f t="shared" si="43"/>
        <v>161184.54</v>
      </c>
      <c r="F188" s="52">
        <f t="shared" si="31"/>
        <v>125.92717304975022</v>
      </c>
    </row>
    <row r="189" spans="1:6" ht="12.75" customHeight="1" x14ac:dyDescent="0.2">
      <c r="A189" s="53">
        <v>3291</v>
      </c>
      <c r="B189" s="232" t="s">
        <v>422</v>
      </c>
      <c r="C189" s="50" t="s">
        <v>423</v>
      </c>
      <c r="D189" s="242">
        <v>26499.37</v>
      </c>
      <c r="E189" s="242">
        <v>33182.44</v>
      </c>
      <c r="F189" s="52">
        <f t="shared" si="31"/>
        <v>125.21973163890311</v>
      </c>
    </row>
    <row r="190" spans="1:6" ht="12.75" customHeight="1" x14ac:dyDescent="0.2">
      <c r="A190" s="53">
        <v>3292</v>
      </c>
      <c r="B190" s="85" t="s">
        <v>424</v>
      </c>
      <c r="C190" s="50" t="s">
        <v>425</v>
      </c>
      <c r="D190" s="242">
        <v>2185.84</v>
      </c>
      <c r="E190" s="242">
        <v>2391.71</v>
      </c>
      <c r="F190" s="52">
        <f t="shared" si="31"/>
        <v>109.41834718003147</v>
      </c>
    </row>
    <row r="191" spans="1:6" ht="12.75" customHeight="1" x14ac:dyDescent="0.2">
      <c r="A191" s="53">
        <v>3293</v>
      </c>
      <c r="B191" s="85" t="s">
        <v>426</v>
      </c>
      <c r="C191" s="50" t="s">
        <v>427</v>
      </c>
      <c r="D191" s="242">
        <v>9540.26</v>
      </c>
      <c r="E191" s="242">
        <v>7232.48</v>
      </c>
      <c r="F191" s="52">
        <f t="shared" si="31"/>
        <v>75.810093225970775</v>
      </c>
    </row>
    <row r="192" spans="1:6" ht="12.75" customHeight="1" x14ac:dyDescent="0.2">
      <c r="A192" s="53">
        <v>3294</v>
      </c>
      <c r="B192" s="85" t="s">
        <v>428</v>
      </c>
      <c r="C192" s="50" t="s">
        <v>429</v>
      </c>
      <c r="D192" s="242">
        <v>3000</v>
      </c>
      <c r="E192" s="242">
        <v>4010.2</v>
      </c>
      <c r="F192" s="52">
        <f t="shared" si="31"/>
        <v>133.67333333333335</v>
      </c>
    </row>
    <row r="193" spans="1:6" ht="12.75" customHeight="1" x14ac:dyDescent="0.2">
      <c r="A193" s="53">
        <v>3295</v>
      </c>
      <c r="B193" s="85" t="s">
        <v>430</v>
      </c>
      <c r="C193" s="50" t="s">
        <v>431</v>
      </c>
      <c r="D193" s="242">
        <v>2230.66</v>
      </c>
      <c r="E193" s="242">
        <v>6142.14</v>
      </c>
      <c r="F193" s="52">
        <f t="shared" si="31"/>
        <v>275.35079303883163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84542.09</v>
      </c>
      <c r="E195" s="242">
        <v>108225.57</v>
      </c>
      <c r="F195" s="52">
        <f t="shared" si="31"/>
        <v>128.01383310963809</v>
      </c>
    </row>
    <row r="196" spans="1:6" ht="12.75" customHeight="1" x14ac:dyDescent="0.2">
      <c r="A196" s="53">
        <v>34</v>
      </c>
      <c r="B196" s="232" t="s">
        <v>436</v>
      </c>
      <c r="C196" s="50" t="s">
        <v>437</v>
      </c>
      <c r="D196" s="51">
        <f t="shared" ref="D196:E196" si="44">D197+D202+D210</f>
        <v>4736.6000000000004</v>
      </c>
      <c r="E196" s="51">
        <f t="shared" si="44"/>
        <v>4081.02</v>
      </c>
      <c r="F196" s="52">
        <f t="shared" si="31"/>
        <v>86.159270362707417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4736.6000000000004</v>
      </c>
      <c r="E210" s="51">
        <f t="shared" si="47"/>
        <v>4081.02</v>
      </c>
      <c r="F210" s="52">
        <f t="shared" si="31"/>
        <v>86.159270362707417</v>
      </c>
    </row>
    <row r="211" spans="1:6" ht="12.75" customHeight="1" x14ac:dyDescent="0.2">
      <c r="A211" s="53">
        <v>3431</v>
      </c>
      <c r="B211" s="232" t="s">
        <v>466</v>
      </c>
      <c r="C211" s="50" t="s">
        <v>467</v>
      </c>
      <c r="D211" s="242">
        <v>4670.7700000000004</v>
      </c>
      <c r="E211" s="242">
        <v>3768.22</v>
      </c>
      <c r="F211" s="52">
        <f t="shared" si="31"/>
        <v>80.67663361715519</v>
      </c>
    </row>
    <row r="212" spans="1:6" ht="12.75" customHeight="1" x14ac:dyDescent="0.2">
      <c r="A212" s="53">
        <v>3432</v>
      </c>
      <c r="B212" s="85" t="s">
        <v>468</v>
      </c>
      <c r="C212" s="50" t="s">
        <v>469</v>
      </c>
      <c r="D212" s="242">
        <v>0.14000000000000001</v>
      </c>
      <c r="E212" s="242">
        <v>0</v>
      </c>
      <c r="F212" s="52">
        <f t="shared" si="31"/>
        <v>0</v>
      </c>
    </row>
    <row r="213" spans="1:6" ht="12.75" customHeight="1" x14ac:dyDescent="0.2">
      <c r="A213" s="53">
        <v>3433</v>
      </c>
      <c r="B213" s="85" t="s">
        <v>470</v>
      </c>
      <c r="C213" s="50" t="s">
        <v>471</v>
      </c>
      <c r="D213" s="242">
        <v>65.69</v>
      </c>
      <c r="E213" s="242">
        <v>312.8</v>
      </c>
      <c r="F213" s="52">
        <f t="shared" si="31"/>
        <v>476.17597807885528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20534.599999999999</v>
      </c>
      <c r="E215" s="51">
        <f t="shared" si="48"/>
        <v>24480.48</v>
      </c>
      <c r="F215" s="52">
        <f t="shared" si="31"/>
        <v>119.21576266399153</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20534.599999999999</v>
      </c>
      <c r="E219" s="51">
        <f t="shared" si="50"/>
        <v>24480.48</v>
      </c>
      <c r="F219" s="52">
        <f t="shared" si="31"/>
        <v>119.21576266399153</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20534.599999999999</v>
      </c>
      <c r="E222" s="242">
        <v>24480.48</v>
      </c>
      <c r="F222" s="52">
        <f t="shared" si="31"/>
        <v>119.21576266399153</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62721.65</v>
      </c>
      <c r="E224" s="51">
        <f t="shared" si="51"/>
        <v>95251.99</v>
      </c>
      <c r="F224" s="52">
        <f t="shared" ref="F224:F235" si="52">IF(D224&lt;&gt;0,IF(E224/D224&gt;=100,"&gt;&gt;100",E224/D224*100),"-")</f>
        <v>151.86461134233556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18867.25</v>
      </c>
      <c r="E231" s="51">
        <f t="shared" si="55"/>
        <v>33185.480000000003</v>
      </c>
      <c r="F231" s="52">
        <f t="shared" si="52"/>
        <v>175.88933204362058</v>
      </c>
    </row>
    <row r="232" spans="1:6" ht="12.75" customHeight="1" x14ac:dyDescent="0.2">
      <c r="A232" s="53">
        <v>3631</v>
      </c>
      <c r="B232" s="85" t="s">
        <v>508</v>
      </c>
      <c r="C232" s="50" t="s">
        <v>509</v>
      </c>
      <c r="D232" s="242">
        <v>2714.76</v>
      </c>
      <c r="E232" s="242">
        <v>8637.58</v>
      </c>
      <c r="F232" s="52">
        <f t="shared" si="52"/>
        <v>318.17103537697619</v>
      </c>
    </row>
    <row r="233" spans="1:6" ht="12.75" customHeight="1" x14ac:dyDescent="0.2">
      <c r="A233" s="53">
        <v>3632</v>
      </c>
      <c r="B233" s="85" t="s">
        <v>510</v>
      </c>
      <c r="C233" s="50" t="s">
        <v>511</v>
      </c>
      <c r="D233" s="242">
        <v>16152.49</v>
      </c>
      <c r="E233" s="242">
        <v>24547.9</v>
      </c>
      <c r="F233" s="52">
        <f t="shared" si="52"/>
        <v>151.97594921897493</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43854.400000000001</v>
      </c>
      <c r="E236" s="51">
        <f t="shared" si="56"/>
        <v>62066.51</v>
      </c>
      <c r="F236" s="52">
        <f t="shared" ref="F236:F239" si="57">IF(D236&lt;&gt;0,IF(E236/D236&gt;=100,"&gt;&gt;100",E236/D236*100),"-")</f>
        <v>141.52858094056697</v>
      </c>
    </row>
    <row r="237" spans="1:6" ht="12.75" customHeight="1" x14ac:dyDescent="0.2">
      <c r="A237" s="53" t="s">
        <v>518</v>
      </c>
      <c r="B237" s="85" t="s">
        <v>519</v>
      </c>
      <c r="C237" s="50" t="s">
        <v>518</v>
      </c>
      <c r="D237" s="242">
        <v>42886.01</v>
      </c>
      <c r="E237" s="242">
        <v>58066.51</v>
      </c>
      <c r="F237" s="52">
        <f t="shared" si="57"/>
        <v>135.39732420899028</v>
      </c>
    </row>
    <row r="238" spans="1:6" ht="12.75" customHeight="1" x14ac:dyDescent="0.2">
      <c r="A238" s="53" t="s">
        <v>520</v>
      </c>
      <c r="B238" s="85" t="s">
        <v>521</v>
      </c>
      <c r="C238" s="50" t="s">
        <v>520</v>
      </c>
      <c r="D238" s="242">
        <v>968.39</v>
      </c>
      <c r="E238" s="242">
        <v>4000</v>
      </c>
      <c r="F238" s="52">
        <f t="shared" si="57"/>
        <v>413.056723014488</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55468.6</v>
      </c>
      <c r="E252" s="51">
        <f t="shared" si="63"/>
        <v>79286.179999999993</v>
      </c>
      <c r="F252" s="52">
        <f t="shared" ref="F252:F258" si="64">IF(D252&lt;&gt;0,IF(E252/D252&gt;=100,"&gt;&gt;100",E252/D252*100),"-")</f>
        <v>142.93885189097975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55468.6</v>
      </c>
      <c r="E259" s="51">
        <f t="shared" si="66"/>
        <v>79286.179999999993</v>
      </c>
      <c r="F259" s="52">
        <f t="shared" ref="F259:F262" si="67">IF(D259&lt;&gt;0,IF(E259/D259&gt;=100,"&gt;&gt;100",E259/D259*100),"-")</f>
        <v>142.93885189097975</v>
      </c>
    </row>
    <row r="260" spans="1:6" ht="12.75" customHeight="1" x14ac:dyDescent="0.2">
      <c r="A260" s="53">
        <v>3721</v>
      </c>
      <c r="B260" s="85" t="s">
        <v>560</v>
      </c>
      <c r="C260" s="50" t="s">
        <v>561</v>
      </c>
      <c r="D260" s="242">
        <v>51834.86</v>
      </c>
      <c r="E260" s="242">
        <v>74568.81</v>
      </c>
      <c r="F260" s="52">
        <f t="shared" si="67"/>
        <v>143.85841883242281</v>
      </c>
    </row>
    <row r="261" spans="1:6" ht="12.75" customHeight="1" x14ac:dyDescent="0.2">
      <c r="A261" s="53">
        <v>3722</v>
      </c>
      <c r="B261" s="85" t="s">
        <v>562</v>
      </c>
      <c r="C261" s="50" t="s">
        <v>563</v>
      </c>
      <c r="D261" s="242">
        <v>3633.74</v>
      </c>
      <c r="E261" s="242">
        <v>4717.37</v>
      </c>
      <c r="F261" s="52">
        <f t="shared" si="67"/>
        <v>129.82134109760193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240544.34</v>
      </c>
      <c r="E263" s="51">
        <f t="shared" si="68"/>
        <v>205851.65</v>
      </c>
      <c r="F263" s="52">
        <f t="shared" ref="F263:F267" si="69">IF(D263&lt;&gt;0,IF(E263/D263&gt;=100,"&gt;&gt;100",E263/D263*100),"-")</f>
        <v>85.577424104013417</v>
      </c>
    </row>
    <row r="264" spans="1:6" ht="12.75" customHeight="1" x14ac:dyDescent="0.2">
      <c r="A264" s="53">
        <v>381</v>
      </c>
      <c r="B264" s="85" t="s">
        <v>568</v>
      </c>
      <c r="C264" s="50" t="s">
        <v>569</v>
      </c>
      <c r="D264" s="51">
        <f t="shared" ref="D264:E264" si="70">SUM(D265:D267)</f>
        <v>143832.88</v>
      </c>
      <c r="E264" s="51">
        <f t="shared" si="70"/>
        <v>151856.35999999999</v>
      </c>
      <c r="F264" s="52">
        <f t="shared" si="69"/>
        <v>105.57833507887764</v>
      </c>
    </row>
    <row r="265" spans="1:6" ht="12.75" customHeight="1" x14ac:dyDescent="0.2">
      <c r="A265" s="53">
        <v>3811</v>
      </c>
      <c r="B265" s="85" t="s">
        <v>570</v>
      </c>
      <c r="C265" s="50" t="s">
        <v>571</v>
      </c>
      <c r="D265" s="242">
        <v>143832.88</v>
      </c>
      <c r="E265" s="242">
        <v>151856.35999999999</v>
      </c>
      <c r="F265" s="52">
        <f t="shared" si="69"/>
        <v>105.57833507887764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14534.24</v>
      </c>
      <c r="E268" s="51">
        <f t="shared" si="71"/>
        <v>16367.32</v>
      </c>
      <c r="F268" s="52">
        <f t="shared" ref="F268:F272" si="72">IF(D268&lt;&gt;0,IF(E268/D268&gt;=100,"&gt;&gt;100",E268/D268*100),"-")</f>
        <v>112.61214896685345</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14534.24</v>
      </c>
      <c r="E270" s="242">
        <v>16367.32</v>
      </c>
      <c r="F270" s="52">
        <f t="shared" si="72"/>
        <v>112.61214896685345</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7822</v>
      </c>
      <c r="E273" s="51">
        <f t="shared" si="73"/>
        <v>0</v>
      </c>
      <c r="F273" s="52">
        <f t="shared" ref="F273:F284" si="74">IF(D273&lt;&gt;0,IF(E273/D273&gt;=100,"&gt;&gt;100",E273/D273*100),"-")</f>
        <v>0</v>
      </c>
    </row>
    <row r="274" spans="1:6" ht="12.75" customHeight="1" x14ac:dyDescent="0.2">
      <c r="A274" s="53">
        <v>3831</v>
      </c>
      <c r="B274" s="85" t="s">
        <v>588</v>
      </c>
      <c r="C274" s="50" t="s">
        <v>589</v>
      </c>
      <c r="D274" s="242">
        <v>7822</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74355.22</v>
      </c>
      <c r="E279" s="51">
        <f t="shared" si="75"/>
        <v>37627.97</v>
      </c>
      <c r="F279" s="52">
        <f t="shared" si="74"/>
        <v>50.605687132658602</v>
      </c>
    </row>
    <row r="280" spans="1:6" ht="24" x14ac:dyDescent="0.2">
      <c r="A280" s="53">
        <v>3861</v>
      </c>
      <c r="B280" s="85" t="s">
        <v>599</v>
      </c>
      <c r="C280" s="50" t="s">
        <v>600</v>
      </c>
      <c r="D280" s="242">
        <v>74355.22</v>
      </c>
      <c r="E280" s="242">
        <v>37627.97</v>
      </c>
      <c r="F280" s="52">
        <f t="shared" si="74"/>
        <v>50.605687132658602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1304144.97</v>
      </c>
      <c r="E289" s="51">
        <f t="shared" si="79"/>
        <v>1577746.0799999998</v>
      </c>
      <c r="F289" s="52">
        <f t="shared" si="76"/>
        <v>120.97934787111895</v>
      </c>
    </row>
    <row r="290" spans="1:6" ht="12.75" customHeight="1" x14ac:dyDescent="0.2">
      <c r="A290" s="53" t="s">
        <v>609</v>
      </c>
      <c r="B290" s="85" t="s">
        <v>620</v>
      </c>
      <c r="C290" s="50" t="s">
        <v>621</v>
      </c>
      <c r="D290" s="51">
        <f>IF(D6&gt;=D289,D6-D289,0)</f>
        <v>141873.58999999985</v>
      </c>
      <c r="E290" s="51">
        <f>IF(E6&gt;=E289,E6-E289,0)</f>
        <v>603550.10000000033</v>
      </c>
      <c r="F290" s="52">
        <f t="shared" si="76"/>
        <v>425.41399001745208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125762.25</v>
      </c>
      <c r="E292" s="242">
        <v>0</v>
      </c>
      <c r="F292" s="52">
        <f t="shared" si="76"/>
        <v>0</v>
      </c>
    </row>
    <row r="293" spans="1:6" ht="12.75" customHeight="1" x14ac:dyDescent="0.2">
      <c r="A293" s="53">
        <v>92221</v>
      </c>
      <c r="B293" s="85" t="s">
        <v>626</v>
      </c>
      <c r="C293" s="50" t="s">
        <v>627</v>
      </c>
      <c r="D293" s="242">
        <v>0</v>
      </c>
      <c r="E293" s="242">
        <v>121039.67</v>
      </c>
      <c r="F293" s="52" t="str">
        <f t="shared" si="76"/>
        <v>-</v>
      </c>
    </row>
    <row r="294" spans="1:6" ht="12.75" customHeight="1" x14ac:dyDescent="0.2">
      <c r="A294" s="53">
        <v>96</v>
      </c>
      <c r="B294" s="85" t="s">
        <v>628</v>
      </c>
      <c r="C294" s="50" t="s">
        <v>629</v>
      </c>
      <c r="D294" s="242">
        <v>2259.25</v>
      </c>
      <c r="E294" s="242">
        <v>2573.88</v>
      </c>
      <c r="F294" s="52">
        <f t="shared" si="76"/>
        <v>113.92630297665154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6594.42</v>
      </c>
      <c r="E298" s="51">
        <f t="shared" si="80"/>
        <v>3929.6</v>
      </c>
      <c r="F298" s="52">
        <f t="shared" ref="F298:F418" si="81">IF(D298&lt;&gt;0,IF(E298/D298&gt;=100,"&gt;&gt;100",E298/D298*100),"-")</f>
        <v>59.589774385010351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6594.42</v>
      </c>
      <c r="E311" s="51">
        <f t="shared" si="85"/>
        <v>3929.6</v>
      </c>
      <c r="F311" s="52">
        <f t="shared" si="81"/>
        <v>59.589774385010351</v>
      </c>
    </row>
    <row r="312" spans="1:6" ht="12.75" customHeight="1" x14ac:dyDescent="0.2">
      <c r="A312" s="53">
        <v>721</v>
      </c>
      <c r="B312" s="85" t="s">
        <v>663</v>
      </c>
      <c r="C312" s="50" t="s">
        <v>664</v>
      </c>
      <c r="D312" s="51">
        <f t="shared" ref="D312:E312" si="86">SUM(D313:D316)</f>
        <v>6594.42</v>
      </c>
      <c r="E312" s="51">
        <f t="shared" si="86"/>
        <v>3929.6</v>
      </c>
      <c r="F312" s="52">
        <f t="shared" si="81"/>
        <v>59.589774385010351</v>
      </c>
    </row>
    <row r="313" spans="1:6" ht="12.75" customHeight="1" x14ac:dyDescent="0.2">
      <c r="A313" s="53">
        <v>7211</v>
      </c>
      <c r="B313" s="85" t="s">
        <v>665</v>
      </c>
      <c r="C313" s="50" t="s">
        <v>666</v>
      </c>
      <c r="D313" s="242">
        <v>6594.42</v>
      </c>
      <c r="E313" s="242">
        <v>3929.6</v>
      </c>
      <c r="F313" s="52">
        <f t="shared" si="81"/>
        <v>59.589774385010351</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398909.83</v>
      </c>
      <c r="E350" s="51">
        <f t="shared" si="95"/>
        <v>436947.61</v>
      </c>
      <c r="F350" s="52">
        <f t="shared" si="81"/>
        <v>109.53543310777776</v>
      </c>
    </row>
    <row r="351" spans="1:6" ht="12.75" customHeight="1" x14ac:dyDescent="0.2">
      <c r="A351" s="53">
        <v>41</v>
      </c>
      <c r="B351" s="85" t="s">
        <v>741</v>
      </c>
      <c r="C351" s="50" t="s">
        <v>742</v>
      </c>
      <c r="D351" s="51">
        <f t="shared" ref="D351:E351" si="96">D352+D356</f>
        <v>6000</v>
      </c>
      <c r="E351" s="51">
        <f t="shared" si="96"/>
        <v>24424.959999999999</v>
      </c>
      <c r="F351" s="52">
        <f t="shared" si="81"/>
        <v>407.08266666666663</v>
      </c>
    </row>
    <row r="352" spans="1:6" ht="12.75" customHeight="1" x14ac:dyDescent="0.2">
      <c r="A352" s="53">
        <v>411</v>
      </c>
      <c r="B352" s="85" t="s">
        <v>743</v>
      </c>
      <c r="C352" s="50" t="s">
        <v>744</v>
      </c>
      <c r="D352" s="51">
        <f t="shared" ref="D352:E352" si="97">SUM(D353:D355)</f>
        <v>6000</v>
      </c>
      <c r="E352" s="51">
        <f t="shared" si="97"/>
        <v>24424.959999999999</v>
      </c>
      <c r="F352" s="52">
        <f t="shared" si="81"/>
        <v>407.08266666666663</v>
      </c>
    </row>
    <row r="353" spans="1:6" ht="12.75" customHeight="1" x14ac:dyDescent="0.2">
      <c r="A353" s="53">
        <v>4111</v>
      </c>
      <c r="B353" s="85" t="s">
        <v>641</v>
      </c>
      <c r="C353" s="50" t="s">
        <v>745</v>
      </c>
      <c r="D353" s="242">
        <v>6000</v>
      </c>
      <c r="E353" s="242">
        <v>24424.959999999999</v>
      </c>
      <c r="F353" s="52">
        <f t="shared" si="81"/>
        <v>407.08266666666663</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379099.3</v>
      </c>
      <c r="E363" s="51">
        <f t="shared" si="99"/>
        <v>232021.40000000002</v>
      </c>
      <c r="F363" s="52">
        <f t="shared" si="81"/>
        <v>61.20333115888107</v>
      </c>
    </row>
    <row r="364" spans="1:6" ht="12.75" customHeight="1" x14ac:dyDescent="0.2">
      <c r="A364" s="53">
        <v>421</v>
      </c>
      <c r="B364" s="85" t="s">
        <v>759</v>
      </c>
      <c r="C364" s="50" t="s">
        <v>760</v>
      </c>
      <c r="D364" s="51">
        <f t="shared" ref="D364:E364" si="100">SUM(D365:D368)</f>
        <v>287718.76</v>
      </c>
      <c r="E364" s="51">
        <f t="shared" si="100"/>
        <v>147623.89000000001</v>
      </c>
      <c r="F364" s="52">
        <f t="shared" si="81"/>
        <v>51.308399215956591</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287718.76</v>
      </c>
      <c r="E368" s="242">
        <v>147623.89000000001</v>
      </c>
      <c r="F368" s="52">
        <f t="shared" si="81"/>
        <v>51.308399215956591</v>
      </c>
    </row>
    <row r="369" spans="1:6" ht="12.75" customHeight="1" x14ac:dyDescent="0.2">
      <c r="A369" s="53">
        <v>422</v>
      </c>
      <c r="B369" s="85" t="s">
        <v>765</v>
      </c>
      <c r="C369" s="50" t="s">
        <v>766</v>
      </c>
      <c r="D369" s="51">
        <f t="shared" ref="D369:E369" si="101">SUM(D370:D377)</f>
        <v>70490.3</v>
      </c>
      <c r="E369" s="51">
        <f t="shared" si="101"/>
        <v>65278.759999999995</v>
      </c>
      <c r="F369" s="52">
        <f t="shared" si="81"/>
        <v>92.606727450443529</v>
      </c>
    </row>
    <row r="370" spans="1:6" ht="12.75" customHeight="1" x14ac:dyDescent="0.2">
      <c r="A370" s="53">
        <v>4221</v>
      </c>
      <c r="B370" s="85" t="s">
        <v>675</v>
      </c>
      <c r="C370" s="50" t="s">
        <v>767</v>
      </c>
      <c r="D370" s="242">
        <v>4891.07</v>
      </c>
      <c r="E370" s="242">
        <v>1303.68</v>
      </c>
      <c r="F370" s="52">
        <f t="shared" si="81"/>
        <v>26.654290370000844</v>
      </c>
    </row>
    <row r="371" spans="1:6" ht="12.75" customHeight="1" x14ac:dyDescent="0.2">
      <c r="A371" s="53">
        <v>4222</v>
      </c>
      <c r="B371" s="85" t="s">
        <v>768</v>
      </c>
      <c r="C371" s="50" t="s">
        <v>769</v>
      </c>
      <c r="D371" s="242">
        <v>0</v>
      </c>
      <c r="E371" s="242">
        <v>527.04999999999995</v>
      </c>
      <c r="F371" s="52" t="str">
        <f t="shared" si="81"/>
        <v>-</v>
      </c>
    </row>
    <row r="372" spans="1:6" ht="12.75" customHeight="1" x14ac:dyDescent="0.2">
      <c r="A372" s="53">
        <v>4223</v>
      </c>
      <c r="B372" s="85" t="s">
        <v>679</v>
      </c>
      <c r="C372" s="50" t="s">
        <v>770</v>
      </c>
      <c r="D372" s="242">
        <v>23039.77</v>
      </c>
      <c r="E372" s="242">
        <v>12355.65</v>
      </c>
      <c r="F372" s="52">
        <f t="shared" si="81"/>
        <v>53.627488468851901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2109.5</v>
      </c>
      <c r="E375" s="242">
        <v>0</v>
      </c>
      <c r="F375" s="52">
        <f t="shared" si="81"/>
        <v>0</v>
      </c>
    </row>
    <row r="376" spans="1:6" ht="12.75" customHeight="1" x14ac:dyDescent="0.2">
      <c r="A376" s="53">
        <v>4227</v>
      </c>
      <c r="B376" s="232" t="s">
        <v>687</v>
      </c>
      <c r="C376" s="50" t="s">
        <v>774</v>
      </c>
      <c r="D376" s="242">
        <v>40449.96</v>
      </c>
      <c r="E376" s="242">
        <v>51092.38</v>
      </c>
      <c r="F376" s="52">
        <f t="shared" si="81"/>
        <v>126.31008782208933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3097.5</v>
      </c>
      <c r="E383" s="51">
        <f t="shared" si="103"/>
        <v>0</v>
      </c>
      <c r="F383" s="52">
        <f t="shared" si="81"/>
        <v>0</v>
      </c>
    </row>
    <row r="384" spans="1:6" ht="12.75" customHeight="1" x14ac:dyDescent="0.2">
      <c r="A384" s="53">
        <v>4241</v>
      </c>
      <c r="B384" s="85" t="s">
        <v>784</v>
      </c>
      <c r="C384" s="50" t="s">
        <v>785</v>
      </c>
      <c r="D384" s="242">
        <v>3097.5</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17792.739999999998</v>
      </c>
      <c r="E391" s="51">
        <f t="shared" si="105"/>
        <v>19118.75</v>
      </c>
      <c r="F391" s="52">
        <f t="shared" si="81"/>
        <v>107.45253401106297</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5292.74</v>
      </c>
      <c r="E393" s="242">
        <v>1218.75</v>
      </c>
      <c r="F393" s="52">
        <f t="shared" si="81"/>
        <v>23.026825425016156</v>
      </c>
    </row>
    <row r="394" spans="1:6" ht="12.75" customHeight="1" x14ac:dyDescent="0.2">
      <c r="A394" s="53">
        <v>4263</v>
      </c>
      <c r="B394" s="85" t="s">
        <v>723</v>
      </c>
      <c r="C394" s="50" t="s">
        <v>798</v>
      </c>
      <c r="D394" s="242">
        <v>12500</v>
      </c>
      <c r="E394" s="242">
        <v>17900</v>
      </c>
      <c r="F394" s="52">
        <f t="shared" si="81"/>
        <v>143.19999999999999</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13810.53</v>
      </c>
      <c r="E402" s="51">
        <f t="shared" si="109"/>
        <v>180501.25</v>
      </c>
      <c r="F402" s="52">
        <f t="shared" si="81"/>
        <v>1306.9827877713599</v>
      </c>
    </row>
    <row r="403" spans="1:6" ht="12.75" customHeight="1" x14ac:dyDescent="0.2">
      <c r="A403" s="53">
        <v>451</v>
      </c>
      <c r="B403" s="85" t="s">
        <v>812</v>
      </c>
      <c r="C403" s="50" t="s">
        <v>813</v>
      </c>
      <c r="D403" s="242">
        <v>13810.53</v>
      </c>
      <c r="E403" s="242">
        <v>180501.25</v>
      </c>
      <c r="F403" s="52">
        <f t="shared" si="81"/>
        <v>1306.9827877713599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392315.41000000003</v>
      </c>
      <c r="E408" s="51">
        <f t="shared" si="111"/>
        <v>433018.01</v>
      </c>
      <c r="F408" s="52">
        <f t="shared" si="81"/>
        <v>110.37496844694425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1452612.9799999997</v>
      </c>
      <c r="E412" s="51">
        <f>E6+E298</f>
        <v>2185225.7800000003</v>
      </c>
      <c r="F412" s="52">
        <f t="shared" si="81"/>
        <v>150.4341355947405</v>
      </c>
    </row>
    <row r="413" spans="1:6" ht="12.75" customHeight="1" x14ac:dyDescent="0.2">
      <c r="A413" s="53" t="s">
        <v>609</v>
      </c>
      <c r="B413" s="85" t="s">
        <v>832</v>
      </c>
      <c r="C413" s="50" t="s">
        <v>833</v>
      </c>
      <c r="D413" s="51">
        <f t="shared" ref="D413:E413" si="112">D289+D350</f>
        <v>1703054.8</v>
      </c>
      <c r="E413" s="51">
        <f t="shared" si="112"/>
        <v>2014693.69</v>
      </c>
      <c r="F413" s="52">
        <f t="shared" si="81"/>
        <v>118.2988175130947</v>
      </c>
    </row>
    <row r="414" spans="1:6" ht="12.75" customHeight="1" x14ac:dyDescent="0.2">
      <c r="A414" s="53" t="s">
        <v>609</v>
      </c>
      <c r="B414" s="85" t="s">
        <v>834</v>
      </c>
      <c r="C414" s="50" t="s">
        <v>835</v>
      </c>
      <c r="D414" s="51">
        <f t="shared" ref="D414:E414" si="113">IF(D412&gt;=D413,D412-D413,0)</f>
        <v>0</v>
      </c>
      <c r="E414" s="51">
        <f t="shared" si="113"/>
        <v>170532.09000000032</v>
      </c>
      <c r="F414" s="52" t="str">
        <f t="shared" si="81"/>
        <v>-</v>
      </c>
    </row>
    <row r="415" spans="1:6" ht="12.75" customHeight="1" x14ac:dyDescent="0.2">
      <c r="A415" s="53" t="s">
        <v>609</v>
      </c>
      <c r="B415" s="85" t="s">
        <v>836</v>
      </c>
      <c r="C415" s="50" t="s">
        <v>837</v>
      </c>
      <c r="D415" s="51">
        <f t="shared" ref="D415:E415" si="114">IF(D413&gt;=D412,D413-D412,0)</f>
        <v>250441.8200000003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125762.25</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121039.67</v>
      </c>
      <c r="F417" s="52" t="str">
        <f t="shared" si="81"/>
        <v>-</v>
      </c>
    </row>
    <row r="418" spans="1:6" ht="12.75" customHeight="1" x14ac:dyDescent="0.2">
      <c r="A418" s="55" t="s">
        <v>843</v>
      </c>
      <c r="B418" s="233" t="s">
        <v>844</v>
      </c>
      <c r="C418" s="56" t="s">
        <v>845</v>
      </c>
      <c r="D418" s="62">
        <f t="shared" ref="D418:E418" si="117">D294+D411</f>
        <v>2259.25</v>
      </c>
      <c r="E418" s="62">
        <f t="shared" si="117"/>
        <v>2573.88</v>
      </c>
      <c r="F418" s="57">
        <f t="shared" si="81"/>
        <v>113.92630297665154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1452612.9799999997</v>
      </c>
      <c r="E639" s="51">
        <f t="shared" si="180"/>
        <v>2185225.7800000003</v>
      </c>
      <c r="F639" s="52">
        <f t="shared" si="119"/>
        <v>150.4341355947405</v>
      </c>
    </row>
    <row r="640" spans="1:6" ht="12.75" customHeight="1" x14ac:dyDescent="0.2">
      <c r="A640" s="53" t="s">
        <v>609</v>
      </c>
      <c r="B640" s="85" t="s">
        <v>1278</v>
      </c>
      <c r="C640" s="50" t="s">
        <v>1279</v>
      </c>
      <c r="D640" s="51">
        <f t="shared" ref="D640:E640" si="181">D413+D528</f>
        <v>1703054.8</v>
      </c>
      <c r="E640" s="51">
        <f t="shared" si="181"/>
        <v>2014693.69</v>
      </c>
      <c r="F640" s="52">
        <f t="shared" si="119"/>
        <v>118.2988175130947</v>
      </c>
    </row>
    <row r="641" spans="1:6" ht="12.75" customHeight="1" x14ac:dyDescent="0.2">
      <c r="A641" s="53" t="s">
        <v>609</v>
      </c>
      <c r="B641" s="85" t="s">
        <v>1280</v>
      </c>
      <c r="C641" s="50" t="s">
        <v>1281</v>
      </c>
      <c r="D641" s="51">
        <f t="shared" ref="D641:E641" si="182">IF(D639&gt;=D640,D639-D640,0)</f>
        <v>0</v>
      </c>
      <c r="E641" s="51">
        <f t="shared" si="182"/>
        <v>170532.09000000032</v>
      </c>
      <c r="F641" s="52" t="str">
        <f t="shared" si="119"/>
        <v>-</v>
      </c>
    </row>
    <row r="642" spans="1:6" ht="12.75" customHeight="1" x14ac:dyDescent="0.2">
      <c r="A642" s="53" t="s">
        <v>609</v>
      </c>
      <c r="B642" s="85" t="s">
        <v>1282</v>
      </c>
      <c r="C642" s="50" t="s">
        <v>1283</v>
      </c>
      <c r="D642" s="51">
        <f t="shared" ref="D642:E642" si="183">IF(D640&gt;=D639,D640-D639,0)</f>
        <v>250441.8200000003</v>
      </c>
      <c r="E642" s="51">
        <f t="shared" si="183"/>
        <v>0</v>
      </c>
      <c r="F642" s="52">
        <f t="shared" si="119"/>
        <v>0</v>
      </c>
    </row>
    <row r="643" spans="1:6" ht="24" x14ac:dyDescent="0.2">
      <c r="A643" s="60" t="s">
        <v>1284</v>
      </c>
      <c r="B643" s="85" t="s">
        <v>1285</v>
      </c>
      <c r="C643" s="61" t="s">
        <v>1284</v>
      </c>
      <c r="D643" s="51">
        <f t="shared" ref="D643:E643" si="184">IF(D416-D417+D637-D638&gt;=0,D416-D417+D637-D638,0)</f>
        <v>125762.25</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121039.67</v>
      </c>
      <c r="F644" s="52" t="str">
        <f t="shared" si="119"/>
        <v>-</v>
      </c>
    </row>
    <row r="645" spans="1:6" ht="24" x14ac:dyDescent="0.2">
      <c r="A645" s="53" t="s">
        <v>609</v>
      </c>
      <c r="B645" s="85" t="s">
        <v>1288</v>
      </c>
      <c r="C645" s="50" t="s">
        <v>1289</v>
      </c>
      <c r="D645" s="51">
        <f t="shared" ref="D645:E645" si="186">IF(D641+D643-D642-D644&gt;=0,D641+D643-D642-D644,0)</f>
        <v>0</v>
      </c>
      <c r="E645" s="51">
        <f t="shared" si="186"/>
        <v>49492.420000000318</v>
      </c>
      <c r="F645" s="52" t="str">
        <f t="shared" si="119"/>
        <v>-</v>
      </c>
    </row>
    <row r="646" spans="1:6" ht="24" x14ac:dyDescent="0.2">
      <c r="A646" s="53" t="s">
        <v>609</v>
      </c>
      <c r="B646" s="85" t="s">
        <v>1290</v>
      </c>
      <c r="C646" s="50" t="s">
        <v>1291</v>
      </c>
      <c r="D646" s="51">
        <f t="shared" ref="D646:E646" si="187">IF(D642+D644-D641-D643&gt;=0,D642+D644-D641-D643,0)</f>
        <v>124679.5700000003</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339117.24</v>
      </c>
      <c r="E649" s="242">
        <v>79944.039999999994</v>
      </c>
      <c r="F649" s="52">
        <f t="shared" ref="F649:F724" si="188">IF(D649&lt;&gt;0,IF(E649/D649&gt;=100,"&gt;&gt;100",E649/D649*100),"-")</f>
        <v>23.574159780257705</v>
      </c>
    </row>
    <row r="650" spans="1:6" ht="12.75" customHeight="1" x14ac:dyDescent="0.2">
      <c r="A650" s="53" t="s">
        <v>1297</v>
      </c>
      <c r="B650" s="85" t="s">
        <v>1298</v>
      </c>
      <c r="C650" s="50" t="s">
        <v>1297</v>
      </c>
      <c r="D650" s="242">
        <v>1775098.67</v>
      </c>
      <c r="E650" s="242">
        <v>2619245.33</v>
      </c>
      <c r="F650" s="52">
        <f t="shared" si="188"/>
        <v>147.55491479242673</v>
      </c>
    </row>
    <row r="651" spans="1:6" ht="12.75" customHeight="1" x14ac:dyDescent="0.2">
      <c r="A651" s="53" t="s">
        <v>1299</v>
      </c>
      <c r="B651" s="85" t="s">
        <v>1300</v>
      </c>
      <c r="C651" s="50" t="s">
        <v>1299</v>
      </c>
      <c r="D651" s="242">
        <v>2034271.87</v>
      </c>
      <c r="E651" s="242">
        <v>2480533.52</v>
      </c>
      <c r="F651" s="52">
        <f t="shared" si="188"/>
        <v>121.93716860470572</v>
      </c>
    </row>
    <row r="652" spans="1:6" ht="24" x14ac:dyDescent="0.2">
      <c r="A652" s="53">
        <v>11</v>
      </c>
      <c r="B652" s="85" t="s">
        <v>1301</v>
      </c>
      <c r="C652" s="50" t="s">
        <v>1302</v>
      </c>
      <c r="D652" s="51">
        <f t="shared" ref="D652:E652" si="189">+D649+D650-D651</f>
        <v>79944.040000000037</v>
      </c>
      <c r="E652" s="51">
        <f t="shared" si="189"/>
        <v>218655.85000000009</v>
      </c>
      <c r="F652" s="52">
        <f t="shared" si="188"/>
        <v>273.51113353790976</v>
      </c>
    </row>
    <row r="653" spans="1:6" ht="24" x14ac:dyDescent="0.2">
      <c r="A653" s="53" t="s">
        <v>609</v>
      </c>
      <c r="B653" s="85" t="s">
        <v>1303</v>
      </c>
      <c r="C653" s="50" t="s">
        <v>1304</v>
      </c>
      <c r="D653" s="262">
        <v>10</v>
      </c>
      <c r="E653" s="262">
        <v>9</v>
      </c>
      <c r="F653" s="52">
        <f t="shared" si="188"/>
        <v>90</v>
      </c>
    </row>
    <row r="654" spans="1:6" ht="24" x14ac:dyDescent="0.2">
      <c r="A654" s="53" t="s">
        <v>609</v>
      </c>
      <c r="B654" s="85" t="s">
        <v>1305</v>
      </c>
      <c r="C654" s="50" t="s">
        <v>1306</v>
      </c>
      <c r="D654" s="262">
        <v>17</v>
      </c>
      <c r="E654" s="262">
        <v>17</v>
      </c>
      <c r="F654" s="52">
        <f t="shared" si="188"/>
        <v>100</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17</v>
      </c>
      <c r="E656" s="262">
        <v>17</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275034.59999999998</v>
      </c>
      <c r="E661" s="242">
        <v>471550.25</v>
      </c>
      <c r="F661" s="52">
        <f t="shared" si="188"/>
        <v>171.45124649771338</v>
      </c>
    </row>
    <row r="662" spans="1:6" ht="12.75" customHeight="1" x14ac:dyDescent="0.2">
      <c r="A662" s="53">
        <v>63312</v>
      </c>
      <c r="B662" s="85" t="s">
        <v>1322</v>
      </c>
      <c r="C662" s="50" t="s">
        <v>1323</v>
      </c>
      <c r="D662" s="242">
        <v>2950.51</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24456.65</v>
      </c>
      <c r="E664" s="242">
        <v>6418.1</v>
      </c>
      <c r="F664" s="52">
        <f t="shared" si="188"/>
        <v>26.242760149080109</v>
      </c>
    </row>
    <row r="665" spans="1:6" ht="12.75" customHeight="1" x14ac:dyDescent="0.2">
      <c r="A665" s="53">
        <v>63321</v>
      </c>
      <c r="B665" s="85" t="s">
        <v>1328</v>
      </c>
      <c r="C665" s="50" t="s">
        <v>1329</v>
      </c>
      <c r="D665" s="242">
        <v>10500</v>
      </c>
      <c r="E665" s="242">
        <v>102376.42</v>
      </c>
      <c r="F665" s="52">
        <f t="shared" si="188"/>
        <v>975.0135238095238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522.85</v>
      </c>
      <c r="E672" s="242">
        <v>1750.54</v>
      </c>
      <c r="F672" s="52">
        <f t="shared" si="188"/>
        <v>334.8073061107392</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2360.06</v>
      </c>
      <c r="E675" s="242">
        <v>2802.6</v>
      </c>
      <c r="F675" s="52">
        <f t="shared" si="188"/>
        <v>118.75121818936807</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19360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116575.05</v>
      </c>
      <c r="E710" s="242">
        <v>142373.82</v>
      </c>
      <c r="F710" s="52">
        <f t="shared" si="188"/>
        <v>122.13061028067327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8581.4500000000007</v>
      </c>
      <c r="E718" s="242">
        <v>12168.8</v>
      </c>
      <c r="F718" s="52">
        <f t="shared" si="188"/>
        <v>141.80354135956043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425.39</v>
      </c>
      <c r="E720" s="242">
        <v>577.85</v>
      </c>
      <c r="F720" s="52">
        <f t="shared" si="188"/>
        <v>135.84005265756133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11471.48</v>
      </c>
      <c r="E722" s="242">
        <v>11950.93</v>
      </c>
      <c r="F722" s="52">
        <f t="shared" si="188"/>
        <v>104.1794955838305</v>
      </c>
    </row>
    <row r="723" spans="1:6" ht="12.75" customHeight="1" x14ac:dyDescent="0.2">
      <c r="A723" s="53" t="s">
        <v>1426</v>
      </c>
      <c r="B723" s="85" t="s">
        <v>1427</v>
      </c>
      <c r="C723" s="50" t="s">
        <v>1426</v>
      </c>
      <c r="D723" s="242">
        <v>177</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24985.34</v>
      </c>
      <c r="E725" s="242">
        <v>32062.66</v>
      </c>
      <c r="F725" s="52">
        <f t="shared" ref="F725:F979" si="190">IF(D725&lt;&gt;0,IF(E725/D725&gt;=100,"&gt;&gt;100",E725/D725*100),"-")</f>
        <v>128.32589030207313</v>
      </c>
    </row>
    <row r="726" spans="1:6" ht="12.75" customHeight="1" x14ac:dyDescent="0.2">
      <c r="A726" s="53" t="s">
        <v>1432</v>
      </c>
      <c r="B726" s="85" t="s">
        <v>1433</v>
      </c>
      <c r="C726" s="50" t="s">
        <v>1432</v>
      </c>
      <c r="D726" s="242">
        <v>19.12</v>
      </c>
      <c r="E726" s="242">
        <v>0</v>
      </c>
      <c r="F726" s="52">
        <f t="shared" si="190"/>
        <v>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6837.64</v>
      </c>
      <c r="E759" s="242">
        <v>8011.3</v>
      </c>
      <c r="F759" s="52">
        <f t="shared" si="190"/>
        <v>117.16469425123289</v>
      </c>
    </row>
    <row r="760" spans="1:6" ht="12.75" customHeight="1" x14ac:dyDescent="0.2">
      <c r="A760" s="53">
        <v>35232</v>
      </c>
      <c r="B760" s="85" t="s">
        <v>1500</v>
      </c>
      <c r="C760" s="50" t="s">
        <v>1501</v>
      </c>
      <c r="D760" s="242">
        <v>13696.96</v>
      </c>
      <c r="E760" s="242">
        <v>16469.18</v>
      </c>
      <c r="F760" s="52">
        <f t="shared" si="190"/>
        <v>120.2396736210079</v>
      </c>
    </row>
    <row r="761" spans="1:6" ht="12.75" customHeight="1" x14ac:dyDescent="0.2">
      <c r="A761" s="53">
        <v>36313</v>
      </c>
      <c r="B761" s="85" t="s">
        <v>1502</v>
      </c>
      <c r="C761" s="50" t="s">
        <v>1503</v>
      </c>
      <c r="D761" s="242">
        <v>0</v>
      </c>
      <c r="E761" s="242">
        <v>2802.6</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2714.76</v>
      </c>
      <c r="E764" s="242">
        <v>5834.98</v>
      </c>
      <c r="F764" s="52">
        <f t="shared" si="190"/>
        <v>214.9353902370743</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16152.49</v>
      </c>
      <c r="E769" s="242">
        <v>24547.9</v>
      </c>
      <c r="F769" s="52">
        <f t="shared" si="190"/>
        <v>151.97594921897493</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24646.66</v>
      </c>
      <c r="E819" s="242">
        <v>21003.47</v>
      </c>
      <c r="F819" s="52">
        <f t="shared" si="190"/>
        <v>85.21832167117168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27188.2</v>
      </c>
      <c r="E823" s="242">
        <v>53565.34</v>
      </c>
      <c r="F823" s="52">
        <f t="shared" si="190"/>
        <v>197.01686761168446</v>
      </c>
    </row>
    <row r="824" spans="1:6" ht="12.75" customHeight="1" x14ac:dyDescent="0.2">
      <c r="A824" s="53">
        <v>37221</v>
      </c>
      <c r="B824" s="85" t="s">
        <v>1628</v>
      </c>
      <c r="C824" s="50" t="s">
        <v>1629</v>
      </c>
      <c r="D824" s="242">
        <v>3633.74</v>
      </c>
      <c r="E824" s="242">
        <v>3796.92</v>
      </c>
      <c r="F824" s="52">
        <f t="shared" si="190"/>
        <v>104.49069003285871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920.45</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74355.22</v>
      </c>
      <c r="E830" s="242">
        <v>37627.97</v>
      </c>
      <c r="F830" s="52">
        <f t="shared" si="190"/>
        <v>50.605687132658602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1" workbookViewId="0">
      <selection activeCell="D250" sqre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6091634.870000001</v>
      </c>
      <c r="E6" s="229">
        <f t="shared" si="0"/>
        <v>6396748.1200000001</v>
      </c>
      <c r="F6" s="230">
        <f t="shared" ref="F6:F260" si="1">IF(D6&gt;0,IF(E6/D6&gt;=100,"&gt;&gt;100",E6/D6*100),"-")</f>
        <v>105.0087251864457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5469242.5000000009</v>
      </c>
      <c r="E7" s="104">
        <f t="shared" si="2"/>
        <v>5606644.2300000004</v>
      </c>
      <c r="F7" s="93">
        <f t="shared" si="1"/>
        <v>102.51226252995728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213870.28</v>
      </c>
      <c r="E8" s="104">
        <f>E9+E10-E11</f>
        <v>238295.24</v>
      </c>
      <c r="F8" s="93">
        <f t="shared" si="1"/>
        <v>111.42045542746753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213870.28</v>
      </c>
      <c r="E9" s="247">
        <v>238295.24</v>
      </c>
      <c r="F9" s="93">
        <f t="shared" si="1"/>
        <v>111.42045542746753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5252364.4200000009</v>
      </c>
      <c r="E12" s="104">
        <f t="shared" si="3"/>
        <v>5357214.9400000004</v>
      </c>
      <c r="F12" s="93">
        <f t="shared" si="1"/>
        <v>101.99625371767328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4560865.74</v>
      </c>
      <c r="E13" s="104">
        <f t="shared" si="4"/>
        <v>4670592.63</v>
      </c>
      <c r="F13" s="93">
        <f t="shared" si="1"/>
        <v>102.4058346869908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3341164.22</v>
      </c>
      <c r="E15" s="247">
        <v>3469058.28</v>
      </c>
      <c r="F15" s="93">
        <f t="shared" si="1"/>
        <v>103.82782921098081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1865896.99</v>
      </c>
      <c r="E16" s="247">
        <v>1865596.99</v>
      </c>
      <c r="F16" s="93">
        <f t="shared" si="1"/>
        <v>99.983921942014604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851279.17</v>
      </c>
      <c r="E17" s="247">
        <v>1010596.5</v>
      </c>
      <c r="F17" s="93">
        <f t="shared" si="1"/>
        <v>118.7150509039238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1497474.64</v>
      </c>
      <c r="E18" s="247">
        <v>1674659.14</v>
      </c>
      <c r="F18" s="93">
        <f t="shared" si="1"/>
        <v>111.83222041075767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261981.94999999998</v>
      </c>
      <c r="E19" s="104">
        <f t="shared" si="5"/>
        <v>266111.18999999994</v>
      </c>
      <c r="F19" s="93">
        <f t="shared" si="1"/>
        <v>101.57615438773549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118118</v>
      </c>
      <c r="E20" s="247">
        <v>130571.16</v>
      </c>
      <c r="F20" s="93">
        <f t="shared" si="1"/>
        <v>110.54298244128753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25619.22</v>
      </c>
      <c r="E21" s="247">
        <v>21091.13</v>
      </c>
      <c r="F21" s="93">
        <f t="shared" si="1"/>
        <v>82.325418182130448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30295.119999999999</v>
      </c>
      <c r="E22" s="247">
        <v>41906.720000000001</v>
      </c>
      <c r="F22" s="93">
        <f t="shared" si="1"/>
        <v>138.32828521557269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4033.45</v>
      </c>
      <c r="E23" s="247">
        <v>4033.45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5697.4</v>
      </c>
      <c r="E25" s="247">
        <v>4609.6000000000004</v>
      </c>
      <c r="F25" s="93">
        <f t="shared" si="1"/>
        <v>80.907080422648932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265315.98</v>
      </c>
      <c r="E26" s="247">
        <v>306526.55</v>
      </c>
      <c r="F26" s="93">
        <f t="shared" si="1"/>
        <v>115.53263772502508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187097.22</v>
      </c>
      <c r="E28" s="247">
        <v>242627.42</v>
      </c>
      <c r="F28" s="93">
        <f t="shared" si="1"/>
        <v>129.67986376280737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73299.16</v>
      </c>
      <c r="E29" s="104">
        <f t="shared" si="6"/>
        <v>65777.56</v>
      </c>
      <c r="F29" s="93">
        <f t="shared" si="1"/>
        <v>89.738490864015347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74974.45</v>
      </c>
      <c r="E30" s="247">
        <v>76611.95</v>
      </c>
      <c r="F30" s="93">
        <f t="shared" si="1"/>
        <v>102.18407737569267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1675.29</v>
      </c>
      <c r="E34" s="247">
        <v>10834.39</v>
      </c>
      <c r="F34" s="93">
        <f t="shared" si="1"/>
        <v>646.71728476860721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40411.980000000003</v>
      </c>
      <c r="E35" s="104">
        <f t="shared" si="7"/>
        <v>37941.980000000003</v>
      </c>
      <c r="F35" s="93">
        <f t="shared" si="1"/>
        <v>93.887951048179275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2440.11</v>
      </c>
      <c r="E36" s="247">
        <v>2440.11</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37971.870000000003</v>
      </c>
      <c r="E37" s="247">
        <v>37971.870000000003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2470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315805.59000000003</v>
      </c>
      <c r="E45" s="104">
        <f t="shared" si="9"/>
        <v>316791.58</v>
      </c>
      <c r="F45" s="93">
        <f t="shared" si="1"/>
        <v>100.31221423281329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18426.990000000002</v>
      </c>
      <c r="E47" s="247">
        <v>19645.740000000002</v>
      </c>
      <c r="F47" s="93">
        <f t="shared" si="1"/>
        <v>106.61393966133372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300489.39</v>
      </c>
      <c r="E48" s="247">
        <v>318389.39</v>
      </c>
      <c r="F48" s="93">
        <f t="shared" si="1"/>
        <v>105.956949095607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3110.79</v>
      </c>
      <c r="E50" s="247">
        <v>21243.55</v>
      </c>
      <c r="F50" s="93">
        <f t="shared" si="1"/>
        <v>682.89887777702768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38918.44</v>
      </c>
      <c r="E54" s="247">
        <v>49758.36</v>
      </c>
      <c r="F54" s="93">
        <f t="shared" si="1"/>
        <v>127.85291496781474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38918.44</v>
      </c>
      <c r="E55" s="247">
        <v>49758.36</v>
      </c>
      <c r="F55" s="93">
        <f t="shared" si="1"/>
        <v>127.85291496781474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8126.25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8126.25</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3007.8</v>
      </c>
      <c r="E63" s="104">
        <f t="shared" si="12"/>
        <v>3007.8</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3007.8</v>
      </c>
      <c r="E67" s="247">
        <v>3007.8</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622392.37</v>
      </c>
      <c r="E68" s="104">
        <f t="shared" si="13"/>
        <v>790103.8899999999</v>
      </c>
      <c r="F68" s="93">
        <f t="shared" si="1"/>
        <v>126.94626863757985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79944.039999999994</v>
      </c>
      <c r="E69" s="104">
        <f t="shared" si="14"/>
        <v>218655.85</v>
      </c>
      <c r="F69" s="93">
        <f t="shared" si="1"/>
        <v>273.51113353790981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74554.009999999995</v>
      </c>
      <c r="E70" s="104">
        <f t="shared" si="15"/>
        <v>218196.31</v>
      </c>
      <c r="F70" s="93">
        <f t="shared" si="1"/>
        <v>292.6687779772007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74554.009999999995</v>
      </c>
      <c r="E72" s="247">
        <v>218196.31</v>
      </c>
      <c r="F72" s="93">
        <f t="shared" si="1"/>
        <v>292.6687779772007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5390.03</v>
      </c>
      <c r="E76" s="247">
        <v>459.54</v>
      </c>
      <c r="F76" s="93">
        <f t="shared" si="1"/>
        <v>8.5257410441129284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81469.77</v>
      </c>
      <c r="E78" s="104">
        <f>E79+SUM(E82:E84)-E85+E86</f>
        <v>85239</v>
      </c>
      <c r="F78" s="93">
        <f t="shared" si="1"/>
        <v>104.62653816256018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81469.77</v>
      </c>
      <c r="E86" s="247">
        <v>85239</v>
      </c>
      <c r="F86" s="93">
        <f t="shared" si="1"/>
        <v>104.62653816256018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365385.9</v>
      </c>
      <c r="E134" s="104">
        <f t="shared" si="23"/>
        <v>385385</v>
      </c>
      <c r="F134" s="93">
        <f t="shared" si="1"/>
        <v>105.47341865134916</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365385.9</v>
      </c>
      <c r="E135" s="104">
        <f t="shared" si="24"/>
        <v>385385</v>
      </c>
      <c r="F135" s="93">
        <f t="shared" si="1"/>
        <v>105.47341865134916</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365385.9</v>
      </c>
      <c r="E138" s="247">
        <v>385385</v>
      </c>
      <c r="F138" s="93">
        <f t="shared" si="1"/>
        <v>105.47341865134916</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91088.75</v>
      </c>
      <c r="E146" s="104">
        <f t="shared" si="26"/>
        <v>91816.22</v>
      </c>
      <c r="F146" s="93">
        <f t="shared" si="1"/>
        <v>100.79863869028831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11462.75</v>
      </c>
      <c r="E147" s="247">
        <v>14760.45</v>
      </c>
      <c r="F147" s="93">
        <f t="shared" si="1"/>
        <v>128.76883819327821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14315.81</v>
      </c>
      <c r="E158" s="247">
        <v>31892.85</v>
      </c>
      <c r="F158" s="93">
        <f t="shared" si="1"/>
        <v>222.7806180719079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65310.19</v>
      </c>
      <c r="E159" s="247">
        <v>43266.01</v>
      </c>
      <c r="F159" s="93">
        <f t="shared" si="1"/>
        <v>66.246951662520047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1896.91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4503.91</v>
      </c>
      <c r="E164" s="104">
        <f t="shared" si="28"/>
        <v>9007.82</v>
      </c>
      <c r="F164" s="93">
        <f t="shared" si="1"/>
        <v>200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4503.91</v>
      </c>
      <c r="E166" s="247">
        <v>9007.82</v>
      </c>
      <c r="F166" s="93">
        <f t="shared" si="1"/>
        <v>200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6091634.870000001</v>
      </c>
      <c r="E175" s="104">
        <f t="shared" si="30"/>
        <v>6396748.1200000001</v>
      </c>
      <c r="F175" s="93">
        <f t="shared" si="1"/>
        <v>105.0087251864457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220045.27000000002</v>
      </c>
      <c r="E176" s="104">
        <f t="shared" si="31"/>
        <v>176737.49</v>
      </c>
      <c r="F176" s="93">
        <f t="shared" si="1"/>
        <v>80.318695330283617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196270.07</v>
      </c>
      <c r="E177" s="104">
        <f t="shared" si="32"/>
        <v>176737.49</v>
      </c>
      <c r="F177" s="93">
        <f t="shared" si="1"/>
        <v>90.048110748623046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30148.07</v>
      </c>
      <c r="E178" s="247">
        <v>47514.89</v>
      </c>
      <c r="F178" s="93">
        <f t="shared" si="1"/>
        <v>157.60508052422594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87636.78</v>
      </c>
      <c r="E179" s="247">
        <v>59805.89</v>
      </c>
      <c r="F179" s="93">
        <f t="shared" si="1"/>
        <v>68.242911252558571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987.44</v>
      </c>
      <c r="E180" s="104">
        <f t="shared" si="33"/>
        <v>1636.99</v>
      </c>
      <c r="F180" s="93">
        <f t="shared" si="1"/>
        <v>165.781212023009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1636.99</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987.44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866.89</v>
      </c>
      <c r="E184" s="247">
        <v>567.78</v>
      </c>
      <c r="F184" s="93">
        <f t="shared" si="1"/>
        <v>65.496199056397003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5524.47</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803.96</v>
      </c>
      <c r="E186" s="247">
        <v>1531.14</v>
      </c>
      <c r="F186" s="93">
        <f t="shared" si="1"/>
        <v>190.44977362057813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4840.24</v>
      </c>
      <c r="E187" s="247">
        <v>7207.93</v>
      </c>
      <c r="F187" s="93">
        <f t="shared" si="1"/>
        <v>148.91678925011985</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70986.69</v>
      </c>
      <c r="E188" s="247">
        <v>52948.4</v>
      </c>
      <c r="F188" s="93">
        <f t="shared" si="1"/>
        <v>74.589194115122154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23775.200000000001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5871589.6000000006</v>
      </c>
      <c r="E237" s="104">
        <f t="shared" si="41"/>
        <v>6220010.6299999999</v>
      </c>
      <c r="F237" s="93">
        <f t="shared" si="1"/>
        <v>105.93401538145648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5900676.5100000007</v>
      </c>
      <c r="E238" s="104">
        <f t="shared" si="42"/>
        <v>6167944.3300000001</v>
      </c>
      <c r="F238" s="93">
        <f t="shared" si="1"/>
        <v>104.52944369255042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5900676.5100000007</v>
      </c>
      <c r="E239" s="104">
        <f t="shared" si="43"/>
        <v>6167944.3300000001</v>
      </c>
      <c r="F239" s="93">
        <f t="shared" si="1"/>
        <v>104.52944369255042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5535290.6100000003</v>
      </c>
      <c r="E240" s="247">
        <v>5802558.4299999997</v>
      </c>
      <c r="F240" s="93">
        <f t="shared" si="1"/>
        <v>104.82843338915495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365385.9</v>
      </c>
      <c r="E241" s="247">
        <v>365385.9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-124679.57</v>
      </c>
      <c r="E245" s="104">
        <f t="shared" si="45"/>
        <v>49492.42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49492.42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49492.42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124679.57</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124679.57</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91088.75</v>
      </c>
      <c r="E255" s="247">
        <v>2573.88</v>
      </c>
      <c r="F255" s="93">
        <f t="shared" si="1"/>
        <v>2.8256837425038768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4503.91</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88829.5</v>
      </c>
      <c r="E264" s="247">
        <v>91816.22</v>
      </c>
      <c r="F264" s="93">
        <f t="shared" si="50"/>
        <v>103.36230644099089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2259.25</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4503.91</v>
      </c>
      <c r="E266" s="247">
        <v>9007.82</v>
      </c>
      <c r="F266" s="93">
        <f t="shared" si="50"/>
        <v>200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182.8</v>
      </c>
      <c r="E268" s="247">
        <v>182.8</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81286.97</v>
      </c>
      <c r="E271" s="247">
        <v>85056.2</v>
      </c>
      <c r="F271" s="93">
        <f t="shared" si="50"/>
        <v>104.6369424275502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136128.66</v>
      </c>
      <c r="E287" s="247">
        <v>100533.67</v>
      </c>
      <c r="F287" s="93">
        <f t="shared" si="50"/>
        <v>73.851950059598025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60141.41</v>
      </c>
      <c r="E288" s="247">
        <v>76203.820000000007</v>
      </c>
      <c r="F288" s="93">
        <f t="shared" si="50"/>
        <v>126.70773764698899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4621.7</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19153.5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2" sqref="D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495081.06999999995</v>
      </c>
      <c r="E5" s="79">
        <f t="shared" si="0"/>
        <v>955758.99</v>
      </c>
      <c r="F5" s="80">
        <f t="shared" ref="F5:F141" si="1">IF(D5&gt;0,IF(E5/D5&gt;=100,"&gt;&gt;100",E5/D5*100),"-")</f>
        <v>193.05100677753649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33225.379999999997</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33225.379999999997</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198594.34</v>
      </c>
      <c r="E13" s="81">
        <f t="shared" si="4"/>
        <v>891512.92999999993</v>
      </c>
      <c r="F13" s="63">
        <f t="shared" si="1"/>
        <v>448.91155004719667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198594.34</v>
      </c>
      <c r="E14" s="249">
        <v>218868.34</v>
      </c>
      <c r="F14" s="63">
        <f t="shared" si="1"/>
        <v>110.20875015874067</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672644.59</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3049.48</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296486.73</v>
      </c>
      <c r="E21" s="249">
        <v>27971.200000000001</v>
      </c>
      <c r="F21" s="63">
        <f t="shared" si="1"/>
        <v>9.4342164993354025</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12355.65</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12355.65</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44115.75</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44115.75</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83636.840000000011</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3432.15</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3432.15</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19057.330000000002</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19057.330000000002</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41220.300000000003</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41220.300000000003</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19927.060000000001</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1991</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17936.060000000001</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21366.7</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21366.7</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409575.4</v>
      </c>
      <c r="E82" s="81">
        <f t="shared" si="16"/>
        <v>105846.16999999998</v>
      </c>
      <c r="F82" s="63">
        <f t="shared" si="1"/>
        <v>25.842902186019955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25287.79</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50790.92</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1637.5</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409575.4</v>
      </c>
      <c r="E88" s="249">
        <v>28129.96</v>
      </c>
      <c r="F88" s="63">
        <f t="shared" si="1"/>
        <v>6.86807850276164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513177.2</v>
      </c>
      <c r="E107" s="81">
        <f t="shared" si="21"/>
        <v>178507.06</v>
      </c>
      <c r="F107" s="63">
        <f t="shared" si="1"/>
        <v>34.784682561890904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52527.199999999997</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74570.600000000006</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37409.26</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14000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513177.2</v>
      </c>
      <c r="E113" s="249">
        <v>0</v>
      </c>
      <c r="F113" s="63">
        <f t="shared" si="1"/>
        <v>0</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285221.13</v>
      </c>
      <c r="E114" s="81">
        <f t="shared" si="22"/>
        <v>543037.89</v>
      </c>
      <c r="F114" s="63">
        <f t="shared" si="1"/>
        <v>190.39188646367117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285221.13</v>
      </c>
      <c r="E115" s="81">
        <f t="shared" si="23"/>
        <v>515647.34</v>
      </c>
      <c r="F115" s="63">
        <f t="shared" si="1"/>
        <v>180.7886182906575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285221.13</v>
      </c>
      <c r="E116" s="249">
        <v>457580.83</v>
      </c>
      <c r="F116" s="63">
        <f t="shared" si="1"/>
        <v>160.43020024498185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58066.51</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9466.2199999999993</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9466.2199999999993</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17924.330000000002</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17924.330000000002</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70068.639999999999</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3159.67</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28025.66</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38883.31</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1703054.7999999998</v>
      </c>
      <c r="E141" s="106">
        <f t="shared" si="28"/>
        <v>2014693.6899999997</v>
      </c>
      <c r="F141" s="82">
        <f t="shared" si="1"/>
        <v>118.2988175130947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 sqref="D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220045.27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2316518.87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1879571.2600000002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538147.54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635260.61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4081.02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24480.48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20455.59</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55487.81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71991.61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529666.6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436947.61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2359826.6500000004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1901625.4700000002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520780.72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671873.03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3407.72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24779.59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13008.1</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58450.43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68290.28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541035.6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458201.18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176737.48999999976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100533.66999999998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100533.66999999998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18084.55</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18084.55</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56826.219999999994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23949.62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6095.73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7146.41</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19634.46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1636.99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52.57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412.1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213.54</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958.78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567.78</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567.78</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5524.47</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3679.63</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1844.84</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1531.14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1531.14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7207.93</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2829.15</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4378.78</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9154.59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9154.59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76203.820000000007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76203.820000000007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31286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2025-02-28T13:52:29Z</cp:lastPrinted>
  <dcterms:created xsi:type="dcterms:W3CDTF">2022-04-01T05:14:30Z</dcterms:created>
  <dcterms:modified xsi:type="dcterms:W3CDTF">2025-03-04T08:05:29Z</dcterms:modified>
</cp:coreProperties>
</file>